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HP\Desktop\PLENO DICIEMBRE 25\"/>
    </mc:Choice>
  </mc:AlternateContent>
  <xr:revisionPtr revIDLastSave="0" documentId="13_ncr:1_{BE86B6F7-7E15-4F08-8A48-A82174C61AAD}" xr6:coauthVersionLast="47" xr6:coauthVersionMax="47" xr10:uidLastSave="{00000000-0000-0000-0000-000000000000}"/>
  <bookViews>
    <workbookView xWindow="-108" yWindow="-108" windowWidth="23256" windowHeight="12456" xr2:uid="{6F2DE077-B670-406B-9F5B-3F25FB4FD9A9}"/>
  </bookViews>
  <sheets>
    <sheet name="COMPARATIVA DATOS POR HABITANTE" sheetId="2" r:id="rId1"/>
    <sheet name="Ranking de mayor a menor" sheetId="3" r:id="rId2"/>
    <sheet name="Hoja2" sheetId="4"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38" i="2" l="1"/>
  <c r="I38" i="2" s="1"/>
  <c r="J38" i="2" s="1"/>
  <c r="H37" i="2"/>
  <c r="I37" i="2" s="1"/>
  <c r="J37" i="2" s="1"/>
  <c r="H36" i="2"/>
  <c r="I36" i="2" s="1"/>
  <c r="J36" i="2" s="1"/>
  <c r="H35" i="2"/>
  <c r="H34" i="2"/>
  <c r="I34" i="2" s="1"/>
  <c r="J34" i="2" s="1"/>
  <c r="H33" i="2"/>
  <c r="H32" i="2"/>
  <c r="H31" i="2"/>
  <c r="I31" i="2" s="1"/>
  <c r="J31" i="2" s="1"/>
  <c r="H30" i="2"/>
  <c r="H29" i="2"/>
  <c r="I29" i="2" s="1"/>
  <c r="J29" i="2" s="1"/>
  <c r="H28" i="2"/>
  <c r="H27" i="2"/>
  <c r="H26" i="2"/>
  <c r="I26" i="2" s="1"/>
  <c r="J26" i="2" s="1"/>
  <c r="H25" i="2"/>
  <c r="H24" i="2"/>
  <c r="I24" i="2" s="1"/>
  <c r="J24" i="2" s="1"/>
  <c r="H23" i="2"/>
  <c r="I23" i="2" s="1"/>
  <c r="J23" i="2" s="1"/>
  <c r="H22" i="2"/>
  <c r="I22" i="2" s="1"/>
  <c r="J22" i="2" s="1"/>
  <c r="H21" i="2"/>
  <c r="H20" i="2"/>
  <c r="H19" i="2"/>
  <c r="I19" i="2" s="1"/>
  <c r="J19" i="2" s="1"/>
  <c r="H18" i="2"/>
  <c r="I18" i="2" s="1"/>
  <c r="J18" i="2" s="1"/>
  <c r="H17" i="2"/>
  <c r="I17" i="2" s="1"/>
  <c r="J17" i="2" s="1"/>
  <c r="H16" i="2"/>
  <c r="I16" i="2" s="1"/>
  <c r="J16" i="2" s="1"/>
  <c r="H15" i="2"/>
  <c r="H14" i="2"/>
  <c r="I14" i="2" s="1"/>
  <c r="J14" i="2" s="1"/>
  <c r="H13" i="2"/>
  <c r="I13" i="2" s="1"/>
  <c r="J13" i="2" s="1"/>
  <c r="H12" i="2"/>
  <c r="H11" i="2"/>
  <c r="H10" i="2"/>
  <c r="I10" i="2" s="1"/>
  <c r="J10" i="2" s="1"/>
  <c r="H9" i="2"/>
  <c r="I9" i="2"/>
  <c r="J9" i="2" s="1"/>
  <c r="H8" i="2"/>
  <c r="I8" i="2" s="1"/>
  <c r="J8" i="2" s="1"/>
  <c r="H7" i="2"/>
  <c r="H6" i="2"/>
  <c r="I6" i="2" s="1"/>
  <c r="J6" i="2" s="1"/>
  <c r="H5" i="2"/>
  <c r="I12" i="2"/>
  <c r="J12" i="2" s="1"/>
  <c r="H4" i="2"/>
  <c r="F42" i="2"/>
  <c r="J21" i="2"/>
  <c r="J28" i="2"/>
  <c r="I5" i="2"/>
  <c r="J5" i="2" s="1"/>
  <c r="I7" i="2"/>
  <c r="J7" i="2" s="1"/>
  <c r="I11" i="2"/>
  <c r="J11" i="2" s="1"/>
  <c r="I15" i="2"/>
  <c r="J15" i="2" s="1"/>
  <c r="I20" i="2"/>
  <c r="J20" i="2" s="1"/>
  <c r="I21" i="2"/>
  <c r="I25" i="2"/>
  <c r="J25" i="2" s="1"/>
  <c r="I27" i="2"/>
  <c r="J27" i="2" s="1"/>
  <c r="I28" i="2"/>
  <c r="I30" i="2"/>
  <c r="J30" i="2" s="1"/>
  <c r="I32" i="2"/>
  <c r="J32" i="2" s="1"/>
  <c r="I33" i="2"/>
  <c r="J33" i="2" s="1"/>
  <c r="I35" i="2"/>
  <c r="J35" i="2" s="1"/>
  <c r="I4" i="2"/>
  <c r="J4" i="2" s="1"/>
  <c r="K16" i="3"/>
  <c r="K4" i="3"/>
  <c r="E16" i="3"/>
  <c r="E4" i="3"/>
  <c r="I4" i="3"/>
  <c r="I16" i="3"/>
  <c r="C4" i="3"/>
  <c r="C16" i="3"/>
  <c r="B38" i="2"/>
  <c r="D38" i="2" s="1"/>
  <c r="B37" i="2"/>
  <c r="D37" i="2" s="1"/>
  <c r="F37" i="2"/>
  <c r="F39" i="2" s="1"/>
  <c r="J39" i="3"/>
  <c r="I39" i="3"/>
  <c r="K38" i="3"/>
  <c r="K37" i="3"/>
  <c r="K36" i="3"/>
  <c r="K35" i="3"/>
  <c r="K34" i="3"/>
  <c r="K33" i="3"/>
  <c r="K32" i="3"/>
  <c r="K31" i="3"/>
  <c r="K30" i="3"/>
  <c r="K29" i="3"/>
  <c r="K28" i="3"/>
  <c r="K27" i="3"/>
  <c r="K26" i="3"/>
  <c r="K25" i="3"/>
  <c r="K24" i="3"/>
  <c r="K23" i="3"/>
  <c r="K22" i="3"/>
  <c r="K21" i="3"/>
  <c r="K20" i="3"/>
  <c r="K19" i="3"/>
  <c r="K18" i="3"/>
  <c r="K17" i="3"/>
  <c r="K15" i="3"/>
  <c r="K14" i="3"/>
  <c r="K13" i="3"/>
  <c r="K12" i="3"/>
  <c r="K11" i="3"/>
  <c r="K10" i="3"/>
  <c r="K9" i="3"/>
  <c r="K8" i="3"/>
  <c r="K7" i="3"/>
  <c r="K6" i="3"/>
  <c r="K5" i="3"/>
  <c r="C40" i="4"/>
  <c r="B40" i="4"/>
  <c r="D35" i="4"/>
  <c r="D34" i="4"/>
  <c r="D10" i="4"/>
  <c r="D33" i="4"/>
  <c r="D21" i="4"/>
  <c r="D37" i="4"/>
  <c r="D24" i="4"/>
  <c r="D8" i="4"/>
  <c r="D29" i="4"/>
  <c r="D12" i="4"/>
  <c r="D22" i="4"/>
  <c r="D4" i="4"/>
  <c r="D25" i="4"/>
  <c r="D11" i="4"/>
  <c r="D13" i="4"/>
  <c r="D19" i="4"/>
  <c r="D36" i="4"/>
  <c r="D20" i="4"/>
  <c r="D6" i="4"/>
  <c r="D18" i="4"/>
  <c r="D27" i="4"/>
  <c r="D17" i="4"/>
  <c r="D23" i="4"/>
  <c r="D9" i="4"/>
  <c r="D31" i="4"/>
  <c r="D30" i="4"/>
  <c r="D26" i="4"/>
  <c r="D14" i="4"/>
  <c r="D32" i="4"/>
  <c r="D7" i="4"/>
  <c r="D5" i="4"/>
  <c r="D15" i="4"/>
  <c r="D16" i="4"/>
  <c r="D28" i="4"/>
  <c r="E19" i="3"/>
  <c r="D39" i="3"/>
  <c r="C39" i="3"/>
  <c r="E38" i="3"/>
  <c r="E36" i="3"/>
  <c r="E15" i="3"/>
  <c r="E35" i="3"/>
  <c r="E24" i="3"/>
  <c r="E25" i="3"/>
  <c r="E9" i="3"/>
  <c r="E31" i="3"/>
  <c r="E13" i="3"/>
  <c r="E23" i="3"/>
  <c r="E5" i="3"/>
  <c r="E27" i="3"/>
  <c r="E12" i="3"/>
  <c r="E11" i="3"/>
  <c r="E22" i="3"/>
  <c r="E37" i="3"/>
  <c r="E18" i="3"/>
  <c r="E7" i="3"/>
  <c r="E21" i="3"/>
  <c r="E29" i="3"/>
  <c r="E17" i="3"/>
  <c r="E26" i="3"/>
  <c r="E10" i="3"/>
  <c r="E33" i="3"/>
  <c r="E32" i="3"/>
  <c r="E28" i="3"/>
  <c r="E14" i="3"/>
  <c r="E34" i="3"/>
  <c r="E8" i="3"/>
  <c r="E6" i="3"/>
  <c r="E20" i="3"/>
  <c r="E30" i="3"/>
  <c r="G5" i="2"/>
  <c r="G6" i="2"/>
  <c r="G7" i="2"/>
  <c r="G8" i="2"/>
  <c r="G9" i="2"/>
  <c r="G10" i="2"/>
  <c r="G11" i="2"/>
  <c r="G12" i="2"/>
  <c r="G13" i="2"/>
  <c r="G14" i="2"/>
  <c r="G15" i="2"/>
  <c r="G16" i="2"/>
  <c r="G17" i="2"/>
  <c r="G18" i="2"/>
  <c r="G19" i="2"/>
  <c r="G20" i="2"/>
  <c r="G21" i="2"/>
  <c r="G22" i="2"/>
  <c r="G23" i="2"/>
  <c r="G24" i="2"/>
  <c r="G25" i="2"/>
  <c r="G26" i="2"/>
  <c r="G27" i="2"/>
  <c r="G28" i="2"/>
  <c r="G29" i="2"/>
  <c r="G30" i="2"/>
  <c r="G31" i="2"/>
  <c r="G32" i="2"/>
  <c r="G33" i="2"/>
  <c r="G34" i="2"/>
  <c r="G35" i="2"/>
  <c r="G36" i="2"/>
  <c r="G4" i="2"/>
  <c r="D5" i="2"/>
  <c r="D6" i="2"/>
  <c r="D7" i="2"/>
  <c r="D8" i="2"/>
  <c r="D9" i="2"/>
  <c r="D10" i="2"/>
  <c r="D11" i="2"/>
  <c r="D12" i="2"/>
  <c r="D13" i="2"/>
  <c r="D14" i="2"/>
  <c r="D15" i="2"/>
  <c r="D16" i="2"/>
  <c r="D17" i="2"/>
  <c r="D18" i="2"/>
  <c r="D19" i="2"/>
  <c r="D20" i="2"/>
  <c r="D21" i="2"/>
  <c r="D22" i="2"/>
  <c r="D23" i="2"/>
  <c r="D24" i="2"/>
  <c r="D25" i="2"/>
  <c r="D26" i="2"/>
  <c r="D27" i="2"/>
  <c r="D28" i="2"/>
  <c r="D29" i="2"/>
  <c r="D30" i="2"/>
  <c r="D31" i="2"/>
  <c r="D32" i="2"/>
  <c r="D33" i="2"/>
  <c r="D34" i="2"/>
  <c r="D35" i="2"/>
  <c r="D36" i="2"/>
  <c r="D4" i="2"/>
  <c r="C39" i="2"/>
  <c r="E35" i="2" s="1"/>
  <c r="E8" i="2" l="1"/>
  <c r="E24" i="2"/>
  <c r="G38" i="2"/>
  <c r="E12" i="2"/>
  <c r="E28" i="2"/>
  <c r="E16" i="2"/>
  <c r="E32" i="2"/>
  <c r="G37" i="2"/>
  <c r="E4" i="2"/>
  <c r="E20" i="2"/>
  <c r="E36" i="2"/>
  <c r="E5" i="2"/>
  <c r="E9" i="2"/>
  <c r="E13" i="2"/>
  <c r="E17" i="2"/>
  <c r="E21" i="2"/>
  <c r="E25" i="2"/>
  <c r="E29" i="2"/>
  <c r="E33" i="2"/>
  <c r="E37" i="2"/>
  <c r="E6" i="2"/>
  <c r="E10" i="2"/>
  <c r="E14" i="2"/>
  <c r="E18" i="2"/>
  <c r="E22" i="2"/>
  <c r="E26" i="2"/>
  <c r="E30" i="2"/>
  <c r="E34" i="2"/>
  <c r="E38" i="2"/>
  <c r="E7" i="2"/>
  <c r="E11" i="2"/>
  <c r="E15" i="2"/>
  <c r="E19" i="2"/>
  <c r="E23" i="2"/>
  <c r="E27" i="2"/>
  <c r="E31" i="2"/>
</calcChain>
</file>

<file path=xl/sharedStrings.xml><?xml version="1.0" encoding="utf-8"?>
<sst xmlns="http://schemas.openxmlformats.org/spreadsheetml/2006/main" count="160" uniqueCount="48">
  <si>
    <t>Ayto. Alcobendas</t>
  </si>
  <si>
    <t>Ayto. Algete</t>
  </si>
  <si>
    <t>Ayto. Alpedrete</t>
  </si>
  <si>
    <t>Ayto. Becerril de la Sierra</t>
  </si>
  <si>
    <t>Ayto. Cercedilla</t>
  </si>
  <si>
    <t>Ayto. Cobeña</t>
  </si>
  <si>
    <t>Ayto. Collado Mediano</t>
  </si>
  <si>
    <t>Ayto. Collado Villalba</t>
  </si>
  <si>
    <t>Ayto. Colmenar Viejo</t>
  </si>
  <si>
    <t>Ayto. El Boalo</t>
  </si>
  <si>
    <t>Ayto. El Escorial</t>
  </si>
  <si>
    <t>Ayto. El Molar</t>
  </si>
  <si>
    <t>Ayto. Fuente el Saz de Jarama</t>
  </si>
  <si>
    <t>Ayto. Galapagar</t>
  </si>
  <si>
    <t>Ayto. Guadalix de la Sierra</t>
  </si>
  <si>
    <t>Ayto. Guadarrama</t>
  </si>
  <si>
    <t>Ayto. Hoyo de Manzanares</t>
  </si>
  <si>
    <t>Ayto. La Cabrera</t>
  </si>
  <si>
    <t>Ayto. Los Molinos</t>
  </si>
  <si>
    <t>Ayto. Manzanares El Real</t>
  </si>
  <si>
    <t>Ayto. Miraflores de la Sierra</t>
  </si>
  <si>
    <t>Ayto. Moralzarzal</t>
  </si>
  <si>
    <t>Ayto. Navacerrada</t>
  </si>
  <si>
    <t>Ayto. San Agustín del Guadalix</t>
  </si>
  <si>
    <t>Ayto. San Sebastián de los Reyes</t>
  </si>
  <si>
    <t>Ayto. Santa María de la Alameda</t>
  </si>
  <si>
    <t>Ayto. Soto del Real</t>
  </si>
  <si>
    <t>Ayto. Torrelodones</t>
  </si>
  <si>
    <t>Ayto. Tres Cantos</t>
  </si>
  <si>
    <t>Ayto. Valdeolmos - Alalpardo</t>
  </si>
  <si>
    <t>Ayto. Venturada</t>
  </si>
  <si>
    <t>Mancomunidad de Municipios Jarama</t>
  </si>
  <si>
    <t>Mancomunidad de Servicios del Valle Norte del Lozoya</t>
  </si>
  <si>
    <t>TOTAL GENERAL</t>
  </si>
  <si>
    <t>Ayto. San Lorenzo del Escorial</t>
  </si>
  <si>
    <t>Ayto. Valdetorres del Jarama</t>
  </si>
  <si>
    <t>Ayto. Talamanca del Jarama</t>
  </si>
  <si>
    <t>POBLACIÓN 2024</t>
  </si>
  <si>
    <t>TONELADAS/1000HAB 2023</t>
  </si>
  <si>
    <t>TONELADAS/1000HAB 2024</t>
  </si>
  <si>
    <t>%sobre total 2023</t>
  </si>
  <si>
    <t>%sobre total 2024</t>
  </si>
  <si>
    <t>TONELADAS 2023</t>
  </si>
  <si>
    <t>TONELADAS 2024</t>
  </si>
  <si>
    <t>Mancomunidad de Servicios del Valle Norte del Lozoya (Berrueco, El
Berzosa del Lozoya
Braojos de la Sierra
Buitrago del Lozoya
Cabanillas de la Sierra
Canencia
Garganta de los Montes
Gascones
Horcajo de la Sierra-Aoslos
Madarcos
Montejo de la Sierra
Navalafuente
Piñuecar-Gandullas
Prádena del Rincón
Puentes Viejas
Robregordo
Serna del Monte, La
Somosierra
Torrelaguna
Torremocha del Jarama
Valdemanco
Villavieja del Lozoya) 22MUNICIPIOS</t>
  </si>
  <si>
    <t>Mancomunidad de Municipios Jarama (Talamanca de Jarama
Valdepiélagos
Valdetorres de Jarama)  3MUNICIPIOS</t>
  </si>
  <si>
    <t>REPARTO 70MILLONES</t>
  </si>
  <si>
    <t>REPARTO ANUAL(20AÑOS)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</si>
</sst>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8" x14ac:knownFonts="1">
    <font>
      <sz val="11"/>
      <color theme="1"/>
      <name val="Calibri"/>
      <family val="2"/>
      <scheme val="minor"/>
    </font>
    <font>
      <b/>
      <sz val="11"/>
      <color theme="1"/>
      <name val="Calibri"/>
      <family val="2"/>
      <scheme val="minor"/>
    </font>
    <font>
      <b/>
      <sz val="8.5"/>
      <color theme="1"/>
      <name val="Calibri"/>
      <family val="2"/>
      <scheme val="minor"/>
    </font>
    <font>
      <sz val="8.5"/>
      <color theme="1"/>
      <name val="Calibri"/>
      <family val="2"/>
      <scheme val="minor"/>
    </font>
    <font>
      <b/>
      <sz val="10"/>
      <color rgb="FF000000"/>
      <name val="Calibri"/>
      <family val="2"/>
      <scheme val="minor"/>
    </font>
    <font>
      <sz val="10"/>
      <color theme="1"/>
      <name val="Calibri"/>
      <family val="2"/>
      <scheme val="minor"/>
    </font>
    <font>
      <b/>
      <sz val="10"/>
      <color theme="1"/>
      <name val="Calibri"/>
      <family val="2"/>
      <scheme val="minor"/>
    </font>
    <font>
      <b/>
      <sz val="14"/>
      <color theme="1"/>
      <name val="Calibri"/>
      <family val="2"/>
      <scheme val="minor"/>
    </font>
  </fonts>
  <fills count="6">
    <fill>
      <patternFill patternType="none"/>
    </fill>
    <fill>
      <patternFill patternType="gray125"/>
    </fill>
    <fill>
      <patternFill patternType="solid">
        <fgColor rgb="FFD8E1F2"/>
        <bgColor indexed="64"/>
      </patternFill>
    </fill>
    <fill>
      <patternFill patternType="solid">
        <fgColor rgb="FFB3C6E6"/>
        <bgColor indexed="64"/>
      </patternFill>
    </fill>
    <fill>
      <patternFill patternType="solid">
        <fgColor theme="5" tint="0.59999389629810485"/>
        <bgColor indexed="64"/>
      </patternFill>
    </fill>
    <fill>
      <patternFill patternType="solid">
        <fgColor rgb="FFFFFF00"/>
        <bgColor indexed="64"/>
      </patternFill>
    </fill>
  </fills>
  <borders count="6">
    <border>
      <left/>
      <right/>
      <top/>
      <bottom/>
      <diagonal/>
    </border>
    <border>
      <left style="thick">
        <color rgb="FF000000"/>
      </left>
      <right/>
      <top/>
      <bottom/>
      <diagonal/>
    </border>
    <border>
      <left/>
      <right style="thick">
        <color rgb="FF000000"/>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s>
  <cellStyleXfs count="1">
    <xf numFmtId="0" fontId="0" fillId="0" borderId="0"/>
  </cellStyleXfs>
  <cellXfs count="36">
    <xf numFmtId="0" fontId="0" fillId="0" borderId="0" xfId="0"/>
    <xf numFmtId="0" fontId="3" fillId="0" borderId="0" xfId="0" applyFont="1" applyAlignment="1">
      <alignment horizontal="left" vertical="center"/>
    </xf>
    <xf numFmtId="0" fontId="3" fillId="0" borderId="0" xfId="0" applyFont="1" applyAlignment="1">
      <alignment horizontal="left" vertical="center" indent="3"/>
    </xf>
    <xf numFmtId="0" fontId="2" fillId="0" borderId="0" xfId="0" applyFont="1" applyAlignment="1">
      <alignment horizontal="left" vertical="center" indent="2"/>
    </xf>
    <xf numFmtId="0" fontId="3" fillId="0" borderId="0" xfId="0" applyFont="1" applyAlignment="1">
      <alignment horizontal="left" vertical="center" indent="2"/>
    </xf>
    <xf numFmtId="0" fontId="2" fillId="0" borderId="0" xfId="0" applyFont="1" applyAlignment="1">
      <alignment horizontal="right" vertical="center"/>
    </xf>
    <xf numFmtId="0" fontId="3" fillId="0" borderId="0" xfId="0" applyFont="1" applyAlignment="1">
      <alignment horizontal="right" vertical="center"/>
    </xf>
    <xf numFmtId="4" fontId="2" fillId="0" borderId="0" xfId="0" applyNumberFormat="1" applyFont="1" applyAlignment="1">
      <alignment horizontal="right" vertical="center"/>
    </xf>
    <xf numFmtId="4" fontId="3" fillId="0" borderId="0" xfId="0" applyNumberFormat="1" applyFont="1" applyAlignment="1">
      <alignment horizontal="right" vertical="center"/>
    </xf>
    <xf numFmtId="0" fontId="5" fillId="0" borderId="0" xfId="0" applyFont="1"/>
    <xf numFmtId="0" fontId="4" fillId="2" borderId="2" xfId="0" applyFont="1" applyFill="1" applyBorder="1" applyAlignment="1">
      <alignment horizontal="left" vertical="center" wrapText="1" indent="2"/>
    </xf>
    <xf numFmtId="0" fontId="4" fillId="3" borderId="3" xfId="0" applyFont="1" applyFill="1" applyBorder="1" applyAlignment="1">
      <alignment vertical="center" wrapText="1"/>
    </xf>
    <xf numFmtId="4" fontId="6" fillId="0" borderId="3" xfId="0" applyNumberFormat="1" applyFont="1" applyBorder="1" applyAlignment="1">
      <alignment horizontal="right" vertical="center" wrapText="1"/>
    </xf>
    <xf numFmtId="0" fontId="5" fillId="2" borderId="1" xfId="0" applyFont="1" applyFill="1" applyBorder="1" applyAlignment="1">
      <alignment vertical="center" wrapText="1"/>
    </xf>
    <xf numFmtId="0" fontId="4" fillId="3" borderId="3" xfId="0" applyFont="1" applyFill="1" applyBorder="1" applyAlignment="1">
      <alignment horizontal="right" vertical="center" wrapText="1"/>
    </xf>
    <xf numFmtId="0" fontId="1" fillId="0" borderId="0" xfId="0" applyFont="1"/>
    <xf numFmtId="3" fontId="0" fillId="0" borderId="0" xfId="0" applyNumberFormat="1"/>
    <xf numFmtId="3" fontId="4" fillId="2" borderId="2" xfId="0" applyNumberFormat="1" applyFont="1" applyFill="1" applyBorder="1" applyAlignment="1">
      <alignment horizontal="left" vertical="center" wrapText="1" indent="2"/>
    </xf>
    <xf numFmtId="3" fontId="6" fillId="0" borderId="3" xfId="0" applyNumberFormat="1" applyFont="1" applyBorder="1" applyAlignment="1">
      <alignment horizontal="right" vertical="center" wrapText="1"/>
    </xf>
    <xf numFmtId="4" fontId="0" fillId="0" borderId="0" xfId="0" applyNumberFormat="1"/>
    <xf numFmtId="4" fontId="5" fillId="0" borderId="3" xfId="0" applyNumberFormat="1" applyFont="1" applyBorder="1"/>
    <xf numFmtId="4" fontId="6" fillId="0" borderId="0" xfId="0" applyNumberFormat="1" applyFont="1" applyAlignment="1">
      <alignment horizontal="right" vertical="center" wrapText="1"/>
    </xf>
    <xf numFmtId="2" fontId="0" fillId="0" borderId="0" xfId="0" applyNumberFormat="1"/>
    <xf numFmtId="2" fontId="5" fillId="0" borderId="0" xfId="0" applyNumberFormat="1" applyFont="1"/>
    <xf numFmtId="2" fontId="1" fillId="0" borderId="0" xfId="0" applyNumberFormat="1" applyFont="1"/>
    <xf numFmtId="0" fontId="4" fillId="4" borderId="2" xfId="0" applyFont="1" applyFill="1" applyBorder="1" applyAlignment="1">
      <alignment horizontal="left" vertical="center" wrapText="1" indent="2"/>
    </xf>
    <xf numFmtId="164" fontId="0" fillId="0" borderId="0" xfId="0" applyNumberFormat="1"/>
    <xf numFmtId="164" fontId="5" fillId="0" borderId="0" xfId="0" applyNumberFormat="1" applyFont="1"/>
    <xf numFmtId="164" fontId="1" fillId="0" borderId="0" xfId="0" applyNumberFormat="1" applyFont="1"/>
    <xf numFmtId="0" fontId="7" fillId="0" borderId="4" xfId="0" applyFont="1" applyBorder="1" applyAlignment="1">
      <alignment vertical="center" wrapText="1"/>
    </xf>
    <xf numFmtId="0" fontId="7" fillId="0" borderId="5" xfId="0" applyFont="1" applyBorder="1" applyAlignment="1">
      <alignment vertical="center" wrapText="1"/>
    </xf>
    <xf numFmtId="3" fontId="6" fillId="5" borderId="3" xfId="0" applyNumberFormat="1" applyFont="1" applyFill="1" applyBorder="1" applyAlignment="1">
      <alignment horizontal="right" vertical="center" wrapText="1"/>
    </xf>
    <xf numFmtId="4" fontId="6" fillId="5" borderId="3" xfId="0" applyNumberFormat="1" applyFont="1" applyFill="1" applyBorder="1" applyAlignment="1">
      <alignment horizontal="right" vertical="center" wrapText="1"/>
    </xf>
    <xf numFmtId="4" fontId="5" fillId="5" borderId="3" xfId="0" applyNumberFormat="1" applyFont="1" applyFill="1" applyBorder="1"/>
    <xf numFmtId="2" fontId="5" fillId="5" borderId="0" xfId="0" applyNumberFormat="1" applyFont="1" applyFill="1"/>
    <xf numFmtId="164" fontId="5" fillId="5" borderId="0" xfId="0" applyNumberFormat="1" applyFont="1" applyFill="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787779-31E3-49CB-9311-B05FE8308ED7}">
  <dimension ref="A1:J259"/>
  <sheetViews>
    <sheetView tabSelected="1" workbookViewId="0">
      <selection activeCell="F17" sqref="F17"/>
    </sheetView>
  </sheetViews>
  <sheetFormatPr baseColWidth="10" defaultRowHeight="14.4" x14ac:dyDescent="0.3"/>
  <cols>
    <col min="1" max="1" width="29.88671875" bestFit="1" customWidth="1"/>
    <col min="2" max="2" width="12.88671875" style="16" bestFit="1" customWidth="1"/>
    <col min="3" max="3" width="12.88671875" bestFit="1" customWidth="1"/>
    <col min="4" max="4" width="13.33203125" style="19" customWidth="1"/>
    <col min="5" max="5" width="15.6640625" style="22" bestFit="1" customWidth="1"/>
    <col min="6" max="6" width="12.88671875" bestFit="1" customWidth="1"/>
    <col min="7" max="7" width="13.88671875" style="19" customWidth="1"/>
    <col min="8" max="8" width="15.6640625" bestFit="1" customWidth="1"/>
    <col min="9" max="9" width="18.33203125" style="26" bestFit="1" customWidth="1"/>
    <col min="10" max="10" width="11.33203125" bestFit="1" customWidth="1"/>
  </cols>
  <sheetData>
    <row r="1" spans="1:10" x14ac:dyDescent="0.3">
      <c r="A1" s="29"/>
    </row>
    <row r="2" spans="1:10" ht="15" thickBot="1" x14ac:dyDescent="0.35">
      <c r="A2" s="30"/>
    </row>
    <row r="3" spans="1:10" s="9" customFormat="1" ht="41.4" x14ac:dyDescent="0.3">
      <c r="A3" s="13"/>
      <c r="B3" s="17" t="s">
        <v>37</v>
      </c>
      <c r="C3" s="25" t="s">
        <v>42</v>
      </c>
      <c r="D3" s="25" t="s">
        <v>38</v>
      </c>
      <c r="E3" s="25" t="s">
        <v>40</v>
      </c>
      <c r="F3" s="10" t="s">
        <v>43</v>
      </c>
      <c r="G3" s="10" t="s">
        <v>39</v>
      </c>
      <c r="H3" s="10" t="s">
        <v>41</v>
      </c>
      <c r="I3" s="10" t="s">
        <v>46</v>
      </c>
      <c r="J3" s="10" t="s">
        <v>47</v>
      </c>
    </row>
    <row r="4" spans="1:10" s="9" customFormat="1" ht="13.8" x14ac:dyDescent="0.3">
      <c r="A4" s="11" t="s">
        <v>0</v>
      </c>
      <c r="B4" s="18">
        <v>121373</v>
      </c>
      <c r="C4" s="12">
        <v>39625.459999999992</v>
      </c>
      <c r="D4" s="20">
        <f t="shared" ref="D4:D38" si="0">C4/B4*1000</f>
        <v>326.47672876175091</v>
      </c>
      <c r="E4" s="23">
        <f>C4*100/C39</f>
        <v>14.870548490126582</v>
      </c>
      <c r="F4" s="12">
        <v>40228.71</v>
      </c>
      <c r="G4" s="20">
        <f t="shared" ref="G4:G38" si="1">F4/B4*1000</f>
        <v>331.44694454285548</v>
      </c>
      <c r="H4" s="23">
        <f>F4*100/F42</f>
        <v>15.744178136353181</v>
      </c>
      <c r="I4" s="27">
        <f>70000000*H4/100</f>
        <v>11020924.695447225</v>
      </c>
      <c r="J4" s="27">
        <f>I4/20</f>
        <v>551046.23477236123</v>
      </c>
    </row>
    <row r="5" spans="1:10" s="9" customFormat="1" ht="13.8" x14ac:dyDescent="0.3">
      <c r="A5" s="11" t="s">
        <v>1</v>
      </c>
      <c r="B5" s="18">
        <v>21167</v>
      </c>
      <c r="C5" s="12">
        <v>8297.42</v>
      </c>
      <c r="D5" s="20">
        <f t="shared" si="0"/>
        <v>391.9979212925781</v>
      </c>
      <c r="E5" s="23">
        <f>C5*100/C39</f>
        <v>3.1138360653212893</v>
      </c>
      <c r="F5" s="12">
        <v>8742.58</v>
      </c>
      <c r="G5" s="20">
        <f t="shared" si="1"/>
        <v>413.02877120045355</v>
      </c>
      <c r="H5" s="23">
        <f>F5*100/F42</f>
        <v>3.4215548271699139</v>
      </c>
      <c r="I5" s="27">
        <f t="shared" ref="I5:I38" si="2">70000000*H5/100</f>
        <v>2395088.3790189396</v>
      </c>
      <c r="J5" s="27">
        <f t="shared" ref="J5:J38" si="3">I5/20</f>
        <v>119754.41895094697</v>
      </c>
    </row>
    <row r="6" spans="1:10" s="9" customFormat="1" ht="13.8" x14ac:dyDescent="0.3">
      <c r="A6" s="11" t="s">
        <v>2</v>
      </c>
      <c r="B6" s="18">
        <v>15543</v>
      </c>
      <c r="C6" s="12">
        <v>6179</v>
      </c>
      <c r="D6" s="20">
        <f t="shared" si="0"/>
        <v>397.54230200090075</v>
      </c>
      <c r="E6" s="23">
        <f>C6*100/C39</f>
        <v>2.3188404404767078</v>
      </c>
      <c r="F6" s="12">
        <v>6569.59</v>
      </c>
      <c r="G6" s="20">
        <f t="shared" si="1"/>
        <v>422.67194235347108</v>
      </c>
      <c r="H6" s="23">
        <f>F6*100/F42</f>
        <v>2.5711188661730513</v>
      </c>
      <c r="I6" s="27">
        <f t="shared" si="2"/>
        <v>1799783.2063211361</v>
      </c>
      <c r="J6" s="27">
        <f t="shared" si="3"/>
        <v>89989.160316056805</v>
      </c>
    </row>
    <row r="7" spans="1:10" s="9" customFormat="1" ht="13.8" x14ac:dyDescent="0.3">
      <c r="A7" s="11" t="s">
        <v>3</v>
      </c>
      <c r="B7" s="18">
        <v>6573</v>
      </c>
      <c r="C7" s="12">
        <v>4498.38</v>
      </c>
      <c r="D7" s="20">
        <f t="shared" si="0"/>
        <v>684.37243267914198</v>
      </c>
      <c r="E7" s="23">
        <f>C7*100/C39</f>
        <v>1.688141359545495</v>
      </c>
      <c r="F7" s="12">
        <v>4708.0999999999995</v>
      </c>
      <c r="G7" s="20">
        <f t="shared" si="1"/>
        <v>716.27871595922704</v>
      </c>
      <c r="H7" s="23">
        <f>F7*100/F42</f>
        <v>1.842593637324299</v>
      </c>
      <c r="I7" s="27">
        <f t="shared" si="2"/>
        <v>1289815.5461270094</v>
      </c>
      <c r="J7" s="27">
        <f t="shared" si="3"/>
        <v>64490.777306350472</v>
      </c>
    </row>
    <row r="8" spans="1:10" s="9" customFormat="1" ht="13.8" x14ac:dyDescent="0.3">
      <c r="A8" s="11" t="s">
        <v>4</v>
      </c>
      <c r="B8" s="18">
        <v>7647</v>
      </c>
      <c r="C8" s="12">
        <v>4437.2</v>
      </c>
      <c r="D8" s="20">
        <f t="shared" si="0"/>
        <v>580.25369425918666</v>
      </c>
      <c r="E8" s="23">
        <f>C8*100/C39</f>
        <v>1.6651818744915436</v>
      </c>
      <c r="F8" s="12">
        <v>4829.4799999999996</v>
      </c>
      <c r="G8" s="20">
        <f t="shared" si="1"/>
        <v>631.55224270955921</v>
      </c>
      <c r="H8" s="23">
        <f>F8*100/F42</f>
        <v>1.8900977293568437</v>
      </c>
      <c r="I8" s="27">
        <f t="shared" si="2"/>
        <v>1323068.4105497906</v>
      </c>
      <c r="J8" s="27">
        <f t="shared" si="3"/>
        <v>66153.420527489536</v>
      </c>
    </row>
    <row r="9" spans="1:10" s="9" customFormat="1" ht="13.8" x14ac:dyDescent="0.3">
      <c r="A9" s="11" t="s">
        <v>5</v>
      </c>
      <c r="B9" s="18">
        <v>7759</v>
      </c>
      <c r="C9" s="12">
        <v>2282.16</v>
      </c>
      <c r="D9" s="20">
        <f t="shared" si="0"/>
        <v>294.13068694419383</v>
      </c>
      <c r="E9" s="23">
        <f>C9*100/C39</f>
        <v>0.85644358304552903</v>
      </c>
      <c r="F9" s="12">
        <v>2317.2000000000003</v>
      </c>
      <c r="G9" s="20">
        <f t="shared" si="1"/>
        <v>298.64673282639518</v>
      </c>
      <c r="H9" s="23">
        <f>F9*100/F42</f>
        <v>0.90687495516405059</v>
      </c>
      <c r="I9" s="27">
        <f t="shared" si="2"/>
        <v>634812.46861483541</v>
      </c>
      <c r="J9" s="27">
        <f t="shared" si="3"/>
        <v>31740.623430741769</v>
      </c>
    </row>
    <row r="10" spans="1:10" s="9" customFormat="1" ht="13.8" x14ac:dyDescent="0.3">
      <c r="A10" s="11" t="s">
        <v>6</v>
      </c>
      <c r="B10" s="18">
        <v>7547</v>
      </c>
      <c r="C10" s="12">
        <v>3401.54</v>
      </c>
      <c r="D10" s="20">
        <f t="shared" si="0"/>
        <v>450.71419106929903</v>
      </c>
      <c r="E10" s="23">
        <f>C10*100/C39</f>
        <v>1.2765218501212399</v>
      </c>
      <c r="F10" s="12">
        <v>3306.9000000000005</v>
      </c>
      <c r="G10" s="20">
        <f t="shared" si="1"/>
        <v>438.17410891745072</v>
      </c>
      <c r="H10" s="23">
        <f>F10*100/F42</f>
        <v>1.2942105943518034</v>
      </c>
      <c r="I10" s="27">
        <f t="shared" si="2"/>
        <v>905947.41604626237</v>
      </c>
      <c r="J10" s="27">
        <f t="shared" si="3"/>
        <v>45297.370802313118</v>
      </c>
    </row>
    <row r="11" spans="1:10" s="9" customFormat="1" ht="13.8" x14ac:dyDescent="0.3">
      <c r="A11" s="11" t="s">
        <v>7</v>
      </c>
      <c r="B11" s="18">
        <v>66698</v>
      </c>
      <c r="C11" s="12">
        <v>22598.549999999996</v>
      </c>
      <c r="D11" s="20">
        <f t="shared" si="0"/>
        <v>338.81900506761815</v>
      </c>
      <c r="E11" s="23">
        <f>C11*100/C39</f>
        <v>8.4807301563578079</v>
      </c>
      <c r="F11" s="12">
        <v>23272.080000000002</v>
      </c>
      <c r="G11" s="20">
        <f t="shared" si="1"/>
        <v>348.91720891181149</v>
      </c>
      <c r="H11" s="23">
        <f>F11*100/F42</f>
        <v>9.1079175326144473</v>
      </c>
      <c r="I11" s="27">
        <f t="shared" si="2"/>
        <v>6375542.2728301128</v>
      </c>
      <c r="J11" s="27">
        <f t="shared" si="3"/>
        <v>318777.11364150565</v>
      </c>
    </row>
    <row r="12" spans="1:10" s="9" customFormat="1" ht="13.8" x14ac:dyDescent="0.3">
      <c r="A12" s="11" t="s">
        <v>8</v>
      </c>
      <c r="B12" s="18">
        <v>57029</v>
      </c>
      <c r="C12" s="12">
        <v>17233.64</v>
      </c>
      <c r="D12" s="20">
        <f t="shared" si="0"/>
        <v>302.1908151992846</v>
      </c>
      <c r="E12" s="23">
        <f>C12*100/C39</f>
        <v>6.4673994770378727</v>
      </c>
      <c r="F12" s="12">
        <v>17858.919999999998</v>
      </c>
      <c r="G12" s="20">
        <f t="shared" si="1"/>
        <v>313.15506145995892</v>
      </c>
      <c r="H12" s="23">
        <f>F12*100/F42</f>
        <v>6.9893868782489053</v>
      </c>
      <c r="I12" s="27">
        <f t="shared" si="2"/>
        <v>4892570.8147742338</v>
      </c>
      <c r="J12" s="27">
        <f t="shared" si="3"/>
        <v>244628.54073871169</v>
      </c>
    </row>
    <row r="13" spans="1:10" s="9" customFormat="1" ht="13.8" x14ac:dyDescent="0.3">
      <c r="A13" s="11" t="s">
        <v>9</v>
      </c>
      <c r="B13" s="18">
        <v>8547</v>
      </c>
      <c r="C13" s="12">
        <v>2578.42</v>
      </c>
      <c r="D13" s="20">
        <f t="shared" si="0"/>
        <v>301.67544167544168</v>
      </c>
      <c r="E13" s="23">
        <f>C13*100/C39</f>
        <v>0.96762333201714734</v>
      </c>
      <c r="F13" s="12">
        <v>2631.7800000000007</v>
      </c>
      <c r="G13" s="20">
        <f t="shared" si="1"/>
        <v>307.91856791856799</v>
      </c>
      <c r="H13" s="23">
        <f>F13*100/F42</f>
        <v>1.0299910967985695</v>
      </c>
      <c r="I13" s="27">
        <f t="shared" si="2"/>
        <v>720993.76775899855</v>
      </c>
      <c r="J13" s="27">
        <f t="shared" si="3"/>
        <v>36049.688387949929</v>
      </c>
    </row>
    <row r="14" spans="1:10" s="9" customFormat="1" ht="13.8" x14ac:dyDescent="0.3">
      <c r="A14" s="11" t="s">
        <v>10</v>
      </c>
      <c r="B14" s="18">
        <v>17176</v>
      </c>
      <c r="C14" s="12">
        <v>8706.16</v>
      </c>
      <c r="D14" s="20">
        <f t="shared" si="0"/>
        <v>506.87936655798791</v>
      </c>
      <c r="E14" s="23">
        <f>C14*100/C39</f>
        <v>3.267227041472843</v>
      </c>
      <c r="F14" s="12">
        <v>8863.8799999999992</v>
      </c>
      <c r="G14" s="20">
        <f t="shared" si="1"/>
        <v>516.06194690265488</v>
      </c>
      <c r="H14" s="23">
        <f>F14*100/F42</f>
        <v>3.4690276098651487</v>
      </c>
      <c r="I14" s="27">
        <f t="shared" si="2"/>
        <v>2428319.326905604</v>
      </c>
      <c r="J14" s="27">
        <f t="shared" si="3"/>
        <v>121415.96634528021</v>
      </c>
    </row>
    <row r="15" spans="1:10" s="9" customFormat="1" ht="13.8" x14ac:dyDescent="0.3">
      <c r="A15" s="11" t="s">
        <v>11</v>
      </c>
      <c r="B15" s="18">
        <v>10052</v>
      </c>
      <c r="C15" s="12">
        <v>3702.5599999999995</v>
      </c>
      <c r="D15" s="20">
        <f t="shared" si="0"/>
        <v>368.34062873060083</v>
      </c>
      <c r="E15" s="23">
        <f>C15*100/C39</f>
        <v>1.3894879205844697</v>
      </c>
      <c r="F15" s="12">
        <v>3851</v>
      </c>
      <c r="G15" s="20">
        <f t="shared" si="1"/>
        <v>383.1078392359729</v>
      </c>
      <c r="H15" s="23">
        <f>F15*100/F42</f>
        <v>1.5071532247267212</v>
      </c>
      <c r="I15" s="27">
        <f t="shared" si="2"/>
        <v>1055007.2573087048</v>
      </c>
      <c r="J15" s="27">
        <f t="shared" si="3"/>
        <v>52750.362865435236</v>
      </c>
    </row>
    <row r="16" spans="1:10" s="9" customFormat="1" ht="13.8" x14ac:dyDescent="0.3">
      <c r="A16" s="11" t="s">
        <v>12</v>
      </c>
      <c r="B16" s="18">
        <v>7379</v>
      </c>
      <c r="C16" s="12">
        <v>3001.9299999999994</v>
      </c>
      <c r="D16" s="20">
        <f t="shared" si="0"/>
        <v>406.82070741292847</v>
      </c>
      <c r="E16" s="23">
        <f>C16*100/C39</f>
        <v>1.1265571586794372</v>
      </c>
      <c r="F16" s="12">
        <v>3044.98</v>
      </c>
      <c r="G16" s="20">
        <f t="shared" si="1"/>
        <v>412.65483127795096</v>
      </c>
      <c r="H16" s="23">
        <f>F16*100/F42</f>
        <v>1.1917038240011353</v>
      </c>
      <c r="I16" s="27">
        <f t="shared" si="2"/>
        <v>834192.67680079478</v>
      </c>
      <c r="J16" s="27">
        <f t="shared" si="3"/>
        <v>41709.633840039736</v>
      </c>
    </row>
    <row r="17" spans="1:10" s="9" customFormat="1" ht="13.8" x14ac:dyDescent="0.3">
      <c r="A17" s="11" t="s">
        <v>13</v>
      </c>
      <c r="B17" s="31">
        <v>36184</v>
      </c>
      <c r="C17" s="32">
        <v>12000.439999999999</v>
      </c>
      <c r="D17" s="33">
        <f t="shared" si="0"/>
        <v>331.65045323900063</v>
      </c>
      <c r="E17" s="34">
        <f>C17*100/C39</f>
        <v>4.5034966136129313</v>
      </c>
      <c r="F17" s="32">
        <v>12453.34</v>
      </c>
      <c r="G17" s="33">
        <f t="shared" si="1"/>
        <v>344.16703515365907</v>
      </c>
      <c r="H17" s="34">
        <f>F17*100/F42</f>
        <v>4.8738227835934218</v>
      </c>
      <c r="I17" s="35">
        <f t="shared" si="2"/>
        <v>3411675.9485153956</v>
      </c>
      <c r="J17" s="35">
        <f t="shared" si="3"/>
        <v>170583.79742576979</v>
      </c>
    </row>
    <row r="18" spans="1:10" s="9" customFormat="1" ht="13.8" x14ac:dyDescent="0.3">
      <c r="A18" s="11" t="s">
        <v>14</v>
      </c>
      <c r="B18" s="18">
        <v>6904</v>
      </c>
      <c r="C18" s="12">
        <v>2683.18</v>
      </c>
      <c r="D18" s="20">
        <f t="shared" si="0"/>
        <v>388.64136732329081</v>
      </c>
      <c r="E18" s="23">
        <f>C18*100/C39</f>
        <v>1.0069374159375779</v>
      </c>
      <c r="F18" s="12">
        <v>2837.0399999999995</v>
      </c>
      <c r="G18" s="20">
        <f t="shared" si="1"/>
        <v>410.92699884125136</v>
      </c>
      <c r="H18" s="23">
        <f>F18*100/F42</f>
        <v>1.1103230289999211</v>
      </c>
      <c r="I18" s="27">
        <f t="shared" si="2"/>
        <v>777226.12029994477</v>
      </c>
      <c r="J18" s="27">
        <f t="shared" si="3"/>
        <v>38861.306014997237</v>
      </c>
    </row>
    <row r="19" spans="1:10" s="9" customFormat="1" ht="13.8" x14ac:dyDescent="0.3">
      <c r="A19" s="11" t="s">
        <v>15</v>
      </c>
      <c r="B19" s="18">
        <v>17062</v>
      </c>
      <c r="C19" s="12">
        <v>10350.859999999999</v>
      </c>
      <c r="D19" s="20">
        <f t="shared" si="0"/>
        <v>606.66158715273696</v>
      </c>
      <c r="E19" s="23">
        <f>C19*100/C39</f>
        <v>3.8844461501396239</v>
      </c>
      <c r="F19" s="12">
        <v>10921.490000000002</v>
      </c>
      <c r="G19" s="20">
        <f t="shared" si="1"/>
        <v>640.1060836947604</v>
      </c>
      <c r="H19" s="23">
        <f>F19*100/F42</f>
        <v>4.2743076791276664</v>
      </c>
      <c r="I19" s="27">
        <f t="shared" si="2"/>
        <v>2992015.3753893669</v>
      </c>
      <c r="J19" s="27">
        <f t="shared" si="3"/>
        <v>149600.76876946836</v>
      </c>
    </row>
    <row r="20" spans="1:10" s="9" customFormat="1" ht="13.8" x14ac:dyDescent="0.3">
      <c r="A20" s="11" t="s">
        <v>16</v>
      </c>
      <c r="B20" s="18">
        <v>9178</v>
      </c>
      <c r="C20" s="12">
        <v>3716.56</v>
      </c>
      <c r="D20" s="20">
        <f t="shared" si="0"/>
        <v>404.94225321420788</v>
      </c>
      <c r="E20" s="23">
        <f>C20*100/C39</f>
        <v>1.3947418073245046</v>
      </c>
      <c r="F20" s="12">
        <v>3768.3999999999996</v>
      </c>
      <c r="G20" s="20">
        <f t="shared" si="1"/>
        <v>410.59054260187401</v>
      </c>
      <c r="H20" s="23">
        <f>F20*100/F42</f>
        <v>1.4748263339548624</v>
      </c>
      <c r="I20" s="27">
        <f t="shared" si="2"/>
        <v>1032378.4337684037</v>
      </c>
      <c r="J20" s="27">
        <f t="shared" si="3"/>
        <v>51618.921688420189</v>
      </c>
    </row>
    <row r="21" spans="1:10" s="9" customFormat="1" ht="13.8" x14ac:dyDescent="0.3">
      <c r="A21" s="11" t="s">
        <v>17</v>
      </c>
      <c r="B21" s="18">
        <v>2922</v>
      </c>
      <c r="C21" s="12">
        <v>140.24</v>
      </c>
      <c r="D21" s="20">
        <f t="shared" si="0"/>
        <v>47.994524298425738</v>
      </c>
      <c r="E21" s="23">
        <f>C21*100/C39</f>
        <v>5.2628934030175357E-2</v>
      </c>
      <c r="F21" s="12">
        <v>137.32000000000002</v>
      </c>
      <c r="G21" s="20">
        <f t="shared" si="1"/>
        <v>46.99520876112252</v>
      </c>
      <c r="H21" s="23">
        <f>F21*100/F42</f>
        <v>5.3742477491423885E-2</v>
      </c>
      <c r="I21" s="27">
        <f t="shared" si="2"/>
        <v>37619.734243996718</v>
      </c>
      <c r="J21" s="27">
        <f t="shared" si="3"/>
        <v>1880.9867121998359</v>
      </c>
    </row>
    <row r="22" spans="1:10" s="9" customFormat="1" ht="13.8" x14ac:dyDescent="0.3">
      <c r="A22" s="11" t="s">
        <v>18</v>
      </c>
      <c r="B22" s="18">
        <v>4731</v>
      </c>
      <c r="C22" s="12">
        <v>1821.2599999999998</v>
      </c>
      <c r="D22" s="20">
        <f t="shared" si="0"/>
        <v>384.96300993447471</v>
      </c>
      <c r="E22" s="23">
        <f>C22*100/C39</f>
        <v>0.68347812601110347</v>
      </c>
      <c r="F22" s="12">
        <v>1943.24</v>
      </c>
      <c r="G22" s="20">
        <f t="shared" si="1"/>
        <v>410.74614246459521</v>
      </c>
      <c r="H22" s="23">
        <f>F22*100/F42</f>
        <v>0.76051945791169928</v>
      </c>
      <c r="I22" s="27">
        <f t="shared" si="2"/>
        <v>532363.62053818954</v>
      </c>
      <c r="J22" s="27">
        <f t="shared" si="3"/>
        <v>26618.181026909479</v>
      </c>
    </row>
    <row r="23" spans="1:10" s="9" customFormat="1" ht="13.8" x14ac:dyDescent="0.3">
      <c r="A23" s="11" t="s">
        <v>19</v>
      </c>
      <c r="B23" s="18">
        <v>9550</v>
      </c>
      <c r="C23" s="12">
        <v>4743.78</v>
      </c>
      <c r="D23" s="20">
        <f t="shared" si="0"/>
        <v>496.73089005235602</v>
      </c>
      <c r="E23" s="23">
        <f>C23*100/C39</f>
        <v>1.7802344885458161</v>
      </c>
      <c r="F23" s="12">
        <v>4319.9399999999996</v>
      </c>
      <c r="G23" s="20">
        <f t="shared" si="1"/>
        <v>452.34973821989524</v>
      </c>
      <c r="H23" s="23">
        <f>F23*100/F42</f>
        <v>1.6906807326995459</v>
      </c>
      <c r="I23" s="27">
        <f t="shared" si="2"/>
        <v>1183476.5128896821</v>
      </c>
      <c r="J23" s="27">
        <f t="shared" si="3"/>
        <v>59173.825644484103</v>
      </c>
    </row>
    <row r="24" spans="1:10" x14ac:dyDescent="0.3">
      <c r="A24" s="11" t="s">
        <v>20</v>
      </c>
      <c r="B24" s="18">
        <v>7139</v>
      </c>
      <c r="C24" s="12">
        <v>3357.58</v>
      </c>
      <c r="D24" s="20">
        <f t="shared" si="0"/>
        <v>470.31517019190363</v>
      </c>
      <c r="E24" s="23">
        <f>C24*100/C39</f>
        <v>1.2600246457575313</v>
      </c>
      <c r="F24" s="12">
        <v>3309.2700000000004</v>
      </c>
      <c r="G24" s="20">
        <f t="shared" si="1"/>
        <v>463.54811598263069</v>
      </c>
      <c r="H24" s="23">
        <f>F24*100/F42</f>
        <v>1.2951381334695917</v>
      </c>
      <c r="I24" s="27">
        <f t="shared" si="2"/>
        <v>906596.69342871429</v>
      </c>
      <c r="J24" s="27">
        <f t="shared" si="3"/>
        <v>45329.834671435718</v>
      </c>
    </row>
    <row r="25" spans="1:10" x14ac:dyDescent="0.3">
      <c r="A25" s="11" t="s">
        <v>21</v>
      </c>
      <c r="B25" s="18">
        <v>14586</v>
      </c>
      <c r="C25" s="12">
        <v>5150.880000000001</v>
      </c>
      <c r="D25" s="20">
        <f t="shared" si="0"/>
        <v>353.13862607980263</v>
      </c>
      <c r="E25" s="23">
        <f>C25*100/C39</f>
        <v>1.9330100093935376</v>
      </c>
      <c r="F25" s="12">
        <v>5377.3799999999992</v>
      </c>
      <c r="G25" s="20">
        <f t="shared" si="1"/>
        <v>368.66721513780334</v>
      </c>
      <c r="H25" s="23">
        <f>F25*100/F42</f>
        <v>2.1045275532539534</v>
      </c>
      <c r="I25" s="27">
        <f t="shared" si="2"/>
        <v>1473169.2872777674</v>
      </c>
      <c r="J25" s="27">
        <f t="shared" si="3"/>
        <v>73658.464363888372</v>
      </c>
    </row>
    <row r="26" spans="1:10" x14ac:dyDescent="0.3">
      <c r="A26" s="11" t="s">
        <v>22</v>
      </c>
      <c r="B26" s="18">
        <v>3290</v>
      </c>
      <c r="C26" s="12">
        <v>2439.6599999999994</v>
      </c>
      <c r="D26" s="20">
        <f t="shared" si="0"/>
        <v>741.53799392097244</v>
      </c>
      <c r="E26" s="23">
        <f>C26*100/C39</f>
        <v>0.9155498088709183</v>
      </c>
      <c r="F26" s="12">
        <v>2498.1600000000003</v>
      </c>
      <c r="G26" s="20">
        <f t="shared" si="1"/>
        <v>759.31914893617022</v>
      </c>
      <c r="H26" s="23">
        <f>F26*100/F42</f>
        <v>0.97769667615770095</v>
      </c>
      <c r="I26" s="27">
        <f t="shared" si="2"/>
        <v>684387.67331039067</v>
      </c>
      <c r="J26" s="27">
        <f t="shared" si="3"/>
        <v>34219.383665519534</v>
      </c>
    </row>
    <row r="27" spans="1:10" x14ac:dyDescent="0.3">
      <c r="A27" s="11" t="s">
        <v>23</v>
      </c>
      <c r="B27" s="18">
        <v>13762</v>
      </c>
      <c r="C27" s="12">
        <v>5277.54</v>
      </c>
      <c r="D27" s="20">
        <f t="shared" si="0"/>
        <v>383.48641185874146</v>
      </c>
      <c r="E27" s="23">
        <f>C27*100/C39</f>
        <v>1.9805426732858789</v>
      </c>
      <c r="F27" s="12">
        <v>5275.4</v>
      </c>
      <c r="G27" s="20">
        <f t="shared" si="1"/>
        <v>383.33091120476672</v>
      </c>
      <c r="H27" s="23">
        <f>F27*100/F42</f>
        <v>2.0646159755189157</v>
      </c>
      <c r="I27" s="27">
        <f t="shared" si="2"/>
        <v>1445231.1828632411</v>
      </c>
      <c r="J27" s="27">
        <f t="shared" si="3"/>
        <v>72261.559143162056</v>
      </c>
    </row>
    <row r="28" spans="1:10" x14ac:dyDescent="0.3">
      <c r="A28" s="11" t="s">
        <v>34</v>
      </c>
      <c r="B28" s="18">
        <v>18735</v>
      </c>
      <c r="C28" s="12">
        <v>8510.9000000000015</v>
      </c>
      <c r="D28" s="20">
        <f t="shared" si="0"/>
        <v>454.27808913797713</v>
      </c>
      <c r="E28" s="23">
        <f>C28*100/C39</f>
        <v>3.1939503325543317</v>
      </c>
      <c r="F28" s="12">
        <v>8662.3799999999992</v>
      </c>
      <c r="G28" s="20">
        <f t="shared" si="1"/>
        <v>462.36349079263408</v>
      </c>
      <c r="H28" s="23">
        <f>F28*100/F42</f>
        <v>3.3901672165173342</v>
      </c>
      <c r="I28" s="27">
        <f t="shared" si="2"/>
        <v>2373117.0515621342</v>
      </c>
      <c r="J28" s="27">
        <f t="shared" si="3"/>
        <v>118655.85257810671</v>
      </c>
    </row>
    <row r="29" spans="1:10" x14ac:dyDescent="0.3">
      <c r="A29" s="11" t="s">
        <v>24</v>
      </c>
      <c r="B29" s="18">
        <v>94969</v>
      </c>
      <c r="C29" s="12">
        <v>29039.02</v>
      </c>
      <c r="D29" s="20">
        <f t="shared" si="0"/>
        <v>305.77367351451528</v>
      </c>
      <c r="E29" s="23">
        <f>C29*100/C39</f>
        <v>10.897694437257151</v>
      </c>
      <c r="F29" s="12">
        <v>29799.94</v>
      </c>
      <c r="G29" s="20">
        <f t="shared" si="1"/>
        <v>313.78597226463376</v>
      </c>
      <c r="H29" s="23">
        <f>F29*100/F42</f>
        <v>11.662704665713532</v>
      </c>
      <c r="I29" s="27">
        <f t="shared" si="2"/>
        <v>8163893.2659994718</v>
      </c>
      <c r="J29" s="27">
        <f t="shared" si="3"/>
        <v>408194.66329997359</v>
      </c>
    </row>
    <row r="30" spans="1:10" x14ac:dyDescent="0.3">
      <c r="A30" s="11" t="s">
        <v>25</v>
      </c>
      <c r="B30" s="18">
        <v>1517</v>
      </c>
      <c r="C30" s="12">
        <v>814.30099999999993</v>
      </c>
      <c r="D30" s="20">
        <f t="shared" si="0"/>
        <v>536.78378378378375</v>
      </c>
      <c r="E30" s="23">
        <f>C30*100/C39</f>
        <v>0.30558894473549497</v>
      </c>
      <c r="F30" s="12">
        <v>829.93999999999994</v>
      </c>
      <c r="G30" s="20">
        <f t="shared" si="1"/>
        <v>547.09294660514172</v>
      </c>
      <c r="H30" s="23">
        <f>F30*100/F42</f>
        <v>0.32481089258106854</v>
      </c>
      <c r="I30" s="27">
        <f t="shared" si="2"/>
        <v>227367.624806748</v>
      </c>
      <c r="J30" s="27">
        <f t="shared" si="3"/>
        <v>11368.3812403374</v>
      </c>
    </row>
    <row r="31" spans="1:10" x14ac:dyDescent="0.3">
      <c r="A31" s="11" t="s">
        <v>26</v>
      </c>
      <c r="B31" s="18">
        <v>9441</v>
      </c>
      <c r="C31" s="12">
        <v>3508.5800000000004</v>
      </c>
      <c r="D31" s="20">
        <f t="shared" si="0"/>
        <v>371.63224234720906</v>
      </c>
      <c r="E31" s="23">
        <f>C31*100/C39</f>
        <v>1.3166915670250476</v>
      </c>
      <c r="F31" s="12">
        <v>3516.7999999999997</v>
      </c>
      <c r="G31" s="20">
        <f t="shared" si="1"/>
        <v>372.50291282703103</v>
      </c>
      <c r="H31" s="23">
        <f>F31*100/F42</f>
        <v>1.3763584681170951</v>
      </c>
      <c r="I31" s="27">
        <f t="shared" si="2"/>
        <v>963450.92768196657</v>
      </c>
      <c r="J31" s="27">
        <f t="shared" si="3"/>
        <v>48172.546384098328</v>
      </c>
    </row>
    <row r="32" spans="1:10" x14ac:dyDescent="0.3">
      <c r="A32" s="11" t="s">
        <v>27</v>
      </c>
      <c r="B32" s="18">
        <v>25316</v>
      </c>
      <c r="C32" s="12">
        <v>9634.76</v>
      </c>
      <c r="D32" s="20">
        <f t="shared" si="0"/>
        <v>380.57987043766786</v>
      </c>
      <c r="E32" s="23">
        <f>C32*100/C39</f>
        <v>3.6157098433868535</v>
      </c>
      <c r="F32" s="12">
        <v>9881.9200000000019</v>
      </c>
      <c r="G32" s="20">
        <f t="shared" si="1"/>
        <v>390.34286617159114</v>
      </c>
      <c r="H32" s="23">
        <f>F32*100/F42</f>
        <v>3.8674545817947248</v>
      </c>
      <c r="I32" s="27">
        <f t="shared" si="2"/>
        <v>2707218.2072563078</v>
      </c>
      <c r="J32" s="27">
        <f t="shared" si="3"/>
        <v>135360.9103628154</v>
      </c>
    </row>
    <row r="33" spans="1:10" x14ac:dyDescent="0.3">
      <c r="A33" s="11" t="s">
        <v>28</v>
      </c>
      <c r="B33" s="18">
        <v>52932</v>
      </c>
      <c r="C33" s="12">
        <v>15213.179999999998</v>
      </c>
      <c r="D33" s="20">
        <f t="shared" si="0"/>
        <v>287.40988437995918</v>
      </c>
      <c r="E33" s="23">
        <f>C33*100/C39</f>
        <v>5.7091660482685613</v>
      </c>
      <c r="F33" s="12">
        <v>15476.049999999997</v>
      </c>
      <c r="G33" s="20">
        <f t="shared" si="1"/>
        <v>292.37606740723942</v>
      </c>
      <c r="H33" s="23">
        <f>F33*100/F42</f>
        <v>6.0568108708210779</v>
      </c>
      <c r="I33" s="27">
        <f t="shared" si="2"/>
        <v>4239767.6095747547</v>
      </c>
      <c r="J33" s="27">
        <f t="shared" si="3"/>
        <v>211988.38047873773</v>
      </c>
    </row>
    <row r="34" spans="1:10" x14ac:dyDescent="0.3">
      <c r="A34" s="11" t="s">
        <v>29</v>
      </c>
      <c r="B34" s="18">
        <v>4568</v>
      </c>
      <c r="C34" s="12">
        <v>2020.78</v>
      </c>
      <c r="D34" s="20">
        <f t="shared" si="0"/>
        <v>442.37740805604204</v>
      </c>
      <c r="E34" s="23">
        <f>C34*100/C39</f>
        <v>0.75835351760908265</v>
      </c>
      <c r="F34" s="12">
        <v>2163.2399999999998</v>
      </c>
      <c r="G34" s="20">
        <f t="shared" si="1"/>
        <v>473.5639229422066</v>
      </c>
      <c r="H34" s="23">
        <f>F34*100/F42</f>
        <v>0.84662013551229087</v>
      </c>
      <c r="I34" s="27">
        <f t="shared" si="2"/>
        <v>592634.09485860367</v>
      </c>
      <c r="J34" s="27">
        <f t="shared" si="3"/>
        <v>29631.704742930182</v>
      </c>
    </row>
    <row r="35" spans="1:10" x14ac:dyDescent="0.3">
      <c r="A35" s="11" t="s">
        <v>35</v>
      </c>
      <c r="B35" s="18">
        <v>5026</v>
      </c>
      <c r="C35" s="12">
        <v>429.8</v>
      </c>
      <c r="D35" s="20">
        <f t="shared" si="0"/>
        <v>85.515320334261844</v>
      </c>
      <c r="E35" s="23">
        <f>C35*100/C39</f>
        <v>0.16129432291906282</v>
      </c>
      <c r="F35" s="12">
        <v>475.44</v>
      </c>
      <c r="G35" s="20">
        <f t="shared" si="1"/>
        <v>94.596100278551532</v>
      </c>
      <c r="H35" s="23">
        <f>F35*100/F42</f>
        <v>0.18607139162920602</v>
      </c>
      <c r="I35" s="27">
        <f t="shared" si="2"/>
        <v>130249.97414044422</v>
      </c>
      <c r="J35" s="27">
        <f t="shared" si="3"/>
        <v>6512.4987070222105</v>
      </c>
    </row>
    <row r="36" spans="1:10" x14ac:dyDescent="0.3">
      <c r="A36" s="11" t="s">
        <v>30</v>
      </c>
      <c r="B36" s="18">
        <v>2559</v>
      </c>
      <c r="C36" s="12">
        <v>103.03999999999999</v>
      </c>
      <c r="D36" s="20">
        <f t="shared" si="0"/>
        <v>40.265728800312623</v>
      </c>
      <c r="E36" s="23">
        <f>C36*100/C39</f>
        <v>3.8668606406654794E-2</v>
      </c>
      <c r="F36" s="12">
        <v>218.62</v>
      </c>
      <c r="G36" s="20">
        <f t="shared" si="1"/>
        <v>85.431809300508021</v>
      </c>
      <c r="H36" s="23">
        <f>F36*100/F42</f>
        <v>8.5560591532006181E-2</v>
      </c>
      <c r="I36" s="27">
        <f t="shared" si="2"/>
        <v>59892.414072404325</v>
      </c>
      <c r="J36" s="27">
        <f t="shared" si="3"/>
        <v>2994.6207036202163</v>
      </c>
    </row>
    <row r="37" spans="1:10" ht="69" x14ac:dyDescent="0.3">
      <c r="A37" s="11" t="s">
        <v>45</v>
      </c>
      <c r="B37" s="18">
        <f>5026 +4300+619</f>
        <v>9945</v>
      </c>
      <c r="C37" s="12">
        <v>4168.4800000000005</v>
      </c>
      <c r="D37" s="20">
        <f t="shared" si="0"/>
        <v>419.15334338863755</v>
      </c>
      <c r="E37" s="23">
        <f>C37*100/C39</f>
        <v>1.5643372712928223</v>
      </c>
      <c r="F37" s="12">
        <f>4282.76+4.42</f>
        <v>4287.18</v>
      </c>
      <c r="G37" s="20">
        <f t="shared" si="1"/>
        <v>431.08898944193066</v>
      </c>
      <c r="H37" s="23">
        <f>F37*100/F42</f>
        <v>1.6778595590713854</v>
      </c>
      <c r="I37" s="27">
        <f t="shared" si="2"/>
        <v>1174501.6913499697</v>
      </c>
      <c r="J37" s="27">
        <f t="shared" si="3"/>
        <v>58725.084567498488</v>
      </c>
    </row>
    <row r="38" spans="1:10" ht="331.2" x14ac:dyDescent="0.3">
      <c r="A38" s="11" t="s">
        <v>44</v>
      </c>
      <c r="B38" s="18">
        <f>816+234+219+1973+941+469+416+239+233+70+374+1672+185+139+775+73+105+95+4991+1132+1052+324</f>
        <v>16527</v>
      </c>
      <c r="C38" s="12">
        <v>14802.149999999998</v>
      </c>
      <c r="D38" s="20">
        <f t="shared" si="0"/>
        <v>895.63441640951157</v>
      </c>
      <c r="E38" s="23">
        <f>C38*100/C39</f>
        <v>5.5549156863573872</v>
      </c>
      <c r="F38" s="12">
        <v>14996.060000000005</v>
      </c>
      <c r="G38" s="20">
        <f t="shared" si="1"/>
        <v>907.36733829491163</v>
      </c>
      <c r="H38" s="23">
        <f>F38*100/F42</f>
        <v>5.8689587606324078</v>
      </c>
      <c r="I38" s="27">
        <f t="shared" si="2"/>
        <v>4108271.1324426853</v>
      </c>
      <c r="J38" s="27">
        <f t="shared" si="3"/>
        <v>205413.55662213426</v>
      </c>
    </row>
    <row r="39" spans="1:10" s="15" customFormat="1" x14ac:dyDescent="0.3">
      <c r="A39" s="14" t="s">
        <v>33</v>
      </c>
      <c r="B39" s="18"/>
      <c r="C39" s="12">
        <f>SUM(C4:C38)</f>
        <v>266469.39099999995</v>
      </c>
      <c r="D39" s="20"/>
      <c r="E39" s="24"/>
      <c r="F39" s="12">
        <f>SUM(F4:F38)</f>
        <v>273373.75</v>
      </c>
      <c r="G39" s="20"/>
      <c r="I39" s="28"/>
    </row>
    <row r="40" spans="1:10" x14ac:dyDescent="0.3">
      <c r="A40" s="4"/>
    </row>
    <row r="41" spans="1:10" x14ac:dyDescent="0.3">
      <c r="A41" s="3"/>
    </row>
    <row r="42" spans="1:10" x14ac:dyDescent="0.3">
      <c r="A42" s="4"/>
      <c r="F42" s="19">
        <f>F39-17858.92</f>
        <v>255514.83000000002</v>
      </c>
    </row>
    <row r="43" spans="1:10" x14ac:dyDescent="0.3">
      <c r="A43" s="4"/>
    </row>
    <row r="44" spans="1:10" x14ac:dyDescent="0.3">
      <c r="A44" s="1"/>
      <c r="C44">
        <v>70000000</v>
      </c>
    </row>
    <row r="45" spans="1:10" x14ac:dyDescent="0.3">
      <c r="A45" s="5"/>
    </row>
    <row r="46" spans="1:10" x14ac:dyDescent="0.3">
      <c r="A46" s="6"/>
    </row>
    <row r="47" spans="1:10" x14ac:dyDescent="0.3">
      <c r="A47" s="6"/>
    </row>
    <row r="48" spans="1:10" x14ac:dyDescent="0.3">
      <c r="A48" s="6"/>
    </row>
    <row r="49" spans="1:1" x14ac:dyDescent="0.3">
      <c r="A49" s="5"/>
    </row>
    <row r="51" spans="1:1" x14ac:dyDescent="0.3">
      <c r="A51" s="5"/>
    </row>
    <row r="52" spans="1:1" x14ac:dyDescent="0.3">
      <c r="A52" s="6"/>
    </row>
    <row r="53" spans="1:1" x14ac:dyDescent="0.3">
      <c r="A53" s="6"/>
    </row>
    <row r="54" spans="1:1" x14ac:dyDescent="0.3">
      <c r="A54" s="6"/>
    </row>
    <row r="55" spans="1:1" x14ac:dyDescent="0.3">
      <c r="A55" s="5"/>
    </row>
    <row r="56" spans="1:1" x14ac:dyDescent="0.3">
      <c r="A56" s="6"/>
    </row>
    <row r="57" spans="1:1" x14ac:dyDescent="0.3">
      <c r="A57" s="6"/>
    </row>
    <row r="58" spans="1:1" x14ac:dyDescent="0.3">
      <c r="A58" s="5"/>
    </row>
    <row r="59" spans="1:1" x14ac:dyDescent="0.3">
      <c r="A59" s="6"/>
    </row>
    <row r="60" spans="1:1" x14ac:dyDescent="0.3">
      <c r="A60" s="6"/>
    </row>
    <row r="61" spans="1:1" x14ac:dyDescent="0.3">
      <c r="A61" s="6"/>
    </row>
    <row r="62" spans="1:1" x14ac:dyDescent="0.3">
      <c r="A62" s="5"/>
    </row>
    <row r="63" spans="1:1" x14ac:dyDescent="0.3">
      <c r="A63" s="6"/>
    </row>
    <row r="64" spans="1:1" x14ac:dyDescent="0.3">
      <c r="A64" s="6"/>
    </row>
    <row r="65" spans="1:1" x14ac:dyDescent="0.3">
      <c r="A65" s="6"/>
    </row>
    <row r="66" spans="1:1" x14ac:dyDescent="0.3">
      <c r="A66" s="5"/>
    </row>
    <row r="67" spans="1:1" x14ac:dyDescent="0.3">
      <c r="A67" s="6"/>
    </row>
    <row r="68" spans="1:1" x14ac:dyDescent="0.3">
      <c r="A68" s="6"/>
    </row>
    <row r="69" spans="1:1" x14ac:dyDescent="0.3">
      <c r="A69" s="6"/>
    </row>
    <row r="70" spans="1:1" x14ac:dyDescent="0.3">
      <c r="A70" s="5"/>
    </row>
    <row r="72" spans="1:1" x14ac:dyDescent="0.3">
      <c r="A72" s="3"/>
    </row>
    <row r="73" spans="1:1" x14ac:dyDescent="0.3">
      <c r="A73" s="4"/>
    </row>
    <row r="74" spans="1:1" x14ac:dyDescent="0.3">
      <c r="A74" s="4"/>
    </row>
    <row r="75" spans="1:1" x14ac:dyDescent="0.3">
      <c r="A75" s="1"/>
    </row>
    <row r="76" spans="1:1" x14ac:dyDescent="0.3">
      <c r="A76" s="3"/>
    </row>
    <row r="77" spans="1:1" x14ac:dyDescent="0.3">
      <c r="A77" s="4"/>
    </row>
    <row r="78" spans="1:1" x14ac:dyDescent="0.3">
      <c r="A78" s="4"/>
    </row>
    <row r="79" spans="1:1" x14ac:dyDescent="0.3">
      <c r="A79" s="3"/>
    </row>
    <row r="80" spans="1:1" x14ac:dyDescent="0.3">
      <c r="A80" s="4"/>
    </row>
    <row r="81" spans="1:1" x14ac:dyDescent="0.3">
      <c r="A81" s="4"/>
    </row>
    <row r="82" spans="1:1" x14ac:dyDescent="0.3">
      <c r="A82" s="4"/>
    </row>
    <row r="83" spans="1:1" x14ac:dyDescent="0.3">
      <c r="A83" s="3"/>
    </row>
    <row r="84" spans="1:1" x14ac:dyDescent="0.3">
      <c r="A84" s="4"/>
    </row>
    <row r="85" spans="1:1" x14ac:dyDescent="0.3">
      <c r="A85" s="4"/>
    </row>
    <row r="86" spans="1:1" x14ac:dyDescent="0.3">
      <c r="A86" s="4"/>
    </row>
    <row r="87" spans="1:1" x14ac:dyDescent="0.3">
      <c r="A87" s="3"/>
    </row>
    <row r="88" spans="1:1" x14ac:dyDescent="0.3">
      <c r="A88" s="4"/>
    </row>
    <row r="89" spans="1:1" x14ac:dyDescent="0.3">
      <c r="A89" s="4"/>
    </row>
    <row r="90" spans="1:1" x14ac:dyDescent="0.3">
      <c r="A90" s="4"/>
    </row>
    <row r="91" spans="1:1" x14ac:dyDescent="0.3">
      <c r="A91" s="3"/>
    </row>
    <row r="93" spans="1:1" x14ac:dyDescent="0.3">
      <c r="A93" s="3"/>
    </row>
    <row r="94" spans="1:1" x14ac:dyDescent="0.3">
      <c r="A94" s="4"/>
    </row>
    <row r="95" spans="1:1" x14ac:dyDescent="0.3">
      <c r="A95" s="4"/>
    </row>
    <row r="96" spans="1:1" x14ac:dyDescent="0.3">
      <c r="A96" s="1"/>
    </row>
    <row r="97" spans="1:1" x14ac:dyDescent="0.3">
      <c r="A97" s="5"/>
    </row>
    <row r="98" spans="1:1" x14ac:dyDescent="0.3">
      <c r="A98" s="6"/>
    </row>
    <row r="99" spans="1:1" x14ac:dyDescent="0.3">
      <c r="A99" s="6"/>
    </row>
    <row r="100" spans="1:1" x14ac:dyDescent="0.3">
      <c r="A100" s="5"/>
    </row>
    <row r="101" spans="1:1" x14ac:dyDescent="0.3">
      <c r="A101" s="6"/>
    </row>
    <row r="102" spans="1:1" x14ac:dyDescent="0.3">
      <c r="A102" s="6"/>
    </row>
    <row r="103" spans="1:1" x14ac:dyDescent="0.3">
      <c r="A103" s="6"/>
    </row>
    <row r="104" spans="1:1" x14ac:dyDescent="0.3">
      <c r="A104" s="5"/>
    </row>
    <row r="105" spans="1:1" x14ac:dyDescent="0.3">
      <c r="A105" s="6"/>
    </row>
    <row r="106" spans="1:1" x14ac:dyDescent="0.3">
      <c r="A106" s="6"/>
    </row>
    <row r="107" spans="1:1" x14ac:dyDescent="0.3">
      <c r="A107" s="6"/>
    </row>
    <row r="108" spans="1:1" x14ac:dyDescent="0.3">
      <c r="A108" s="5"/>
    </row>
    <row r="109" spans="1:1" x14ac:dyDescent="0.3">
      <c r="A109" s="6"/>
    </row>
    <row r="110" spans="1:1" x14ac:dyDescent="0.3">
      <c r="A110" s="6"/>
    </row>
    <row r="111" spans="1:1" x14ac:dyDescent="0.3">
      <c r="A111" s="6"/>
    </row>
    <row r="112" spans="1:1" x14ac:dyDescent="0.3">
      <c r="A112" s="5"/>
    </row>
    <row r="114" spans="1:1" x14ac:dyDescent="0.3">
      <c r="A114" s="3"/>
    </row>
    <row r="115" spans="1:1" x14ac:dyDescent="0.3">
      <c r="A115" s="4"/>
    </row>
    <row r="116" spans="1:1" x14ac:dyDescent="0.3">
      <c r="A116" s="4"/>
    </row>
    <row r="117" spans="1:1" x14ac:dyDescent="0.3">
      <c r="A117" s="1"/>
    </row>
    <row r="118" spans="1:1" x14ac:dyDescent="0.3">
      <c r="A118" s="5"/>
    </row>
    <row r="119" spans="1:1" x14ac:dyDescent="0.3">
      <c r="A119" s="6"/>
    </row>
    <row r="120" spans="1:1" x14ac:dyDescent="0.3">
      <c r="A120" s="6"/>
    </row>
    <row r="121" spans="1:1" x14ac:dyDescent="0.3">
      <c r="A121" s="5"/>
    </row>
    <row r="122" spans="1:1" x14ac:dyDescent="0.3">
      <c r="A122" s="6"/>
    </row>
    <row r="123" spans="1:1" x14ac:dyDescent="0.3">
      <c r="A123" s="6"/>
    </row>
    <row r="124" spans="1:1" x14ac:dyDescent="0.3">
      <c r="A124" s="6"/>
    </row>
    <row r="125" spans="1:1" x14ac:dyDescent="0.3">
      <c r="A125" s="5"/>
    </row>
    <row r="126" spans="1:1" x14ac:dyDescent="0.3">
      <c r="A126" s="6"/>
    </row>
    <row r="127" spans="1:1" x14ac:dyDescent="0.3">
      <c r="A127" s="6"/>
    </row>
    <row r="128" spans="1:1" x14ac:dyDescent="0.3">
      <c r="A128" s="6"/>
    </row>
    <row r="129" spans="1:1" x14ac:dyDescent="0.3">
      <c r="A129" s="5"/>
    </row>
    <row r="130" spans="1:1" x14ac:dyDescent="0.3">
      <c r="A130" s="6"/>
    </row>
    <row r="131" spans="1:1" x14ac:dyDescent="0.3">
      <c r="A131" s="6"/>
    </row>
    <row r="132" spans="1:1" x14ac:dyDescent="0.3">
      <c r="A132" s="6"/>
    </row>
    <row r="133" spans="1:1" x14ac:dyDescent="0.3">
      <c r="A133" s="5"/>
    </row>
    <row r="135" spans="1:1" x14ac:dyDescent="0.3">
      <c r="A135" s="3"/>
    </row>
    <row r="136" spans="1:1" x14ac:dyDescent="0.3">
      <c r="A136" s="4"/>
    </row>
    <row r="137" spans="1:1" x14ac:dyDescent="0.3">
      <c r="A137" s="4"/>
    </row>
    <row r="138" spans="1:1" x14ac:dyDescent="0.3">
      <c r="A138" s="1"/>
    </row>
    <row r="139" spans="1:1" x14ac:dyDescent="0.3">
      <c r="A139" s="3"/>
    </row>
    <row r="140" spans="1:1" x14ac:dyDescent="0.3">
      <c r="A140" s="4"/>
    </row>
    <row r="141" spans="1:1" x14ac:dyDescent="0.3">
      <c r="A141" s="4"/>
    </row>
    <row r="142" spans="1:1" x14ac:dyDescent="0.3">
      <c r="A142" s="3"/>
    </row>
    <row r="143" spans="1:1" x14ac:dyDescent="0.3">
      <c r="A143" s="4"/>
    </row>
    <row r="144" spans="1:1" x14ac:dyDescent="0.3">
      <c r="A144" s="4"/>
    </row>
    <row r="145" spans="1:1" x14ac:dyDescent="0.3">
      <c r="A145" s="4"/>
    </row>
    <row r="146" spans="1:1" x14ac:dyDescent="0.3">
      <c r="A146" s="3"/>
    </row>
    <row r="147" spans="1:1" x14ac:dyDescent="0.3">
      <c r="A147" s="4"/>
    </row>
    <row r="148" spans="1:1" x14ac:dyDescent="0.3">
      <c r="A148" s="4"/>
    </row>
    <row r="149" spans="1:1" x14ac:dyDescent="0.3">
      <c r="A149" s="4"/>
    </row>
    <row r="150" spans="1:1" x14ac:dyDescent="0.3">
      <c r="A150" s="3"/>
    </row>
    <row r="151" spans="1:1" x14ac:dyDescent="0.3">
      <c r="A151" s="4"/>
    </row>
    <row r="152" spans="1:1" x14ac:dyDescent="0.3">
      <c r="A152" s="4"/>
    </row>
    <row r="153" spans="1:1" x14ac:dyDescent="0.3">
      <c r="A153" s="4"/>
    </row>
    <row r="154" spans="1:1" x14ac:dyDescent="0.3">
      <c r="A154" s="3"/>
    </row>
    <row r="156" spans="1:1" x14ac:dyDescent="0.3">
      <c r="A156" s="5"/>
    </row>
    <row r="157" spans="1:1" x14ac:dyDescent="0.3">
      <c r="A157" s="6"/>
    </row>
    <row r="158" spans="1:1" x14ac:dyDescent="0.3">
      <c r="A158" s="6"/>
    </row>
    <row r="159" spans="1:1" x14ac:dyDescent="0.3">
      <c r="A159" s="6"/>
    </row>
    <row r="160" spans="1:1" x14ac:dyDescent="0.3">
      <c r="A160" s="5"/>
    </row>
    <row r="161" spans="1:1" x14ac:dyDescent="0.3">
      <c r="A161" s="6"/>
    </row>
    <row r="162" spans="1:1" x14ac:dyDescent="0.3">
      <c r="A162" s="6"/>
    </row>
    <row r="163" spans="1:1" x14ac:dyDescent="0.3">
      <c r="A163" s="5"/>
    </row>
    <row r="164" spans="1:1" x14ac:dyDescent="0.3">
      <c r="A164" s="6"/>
    </row>
    <row r="165" spans="1:1" x14ac:dyDescent="0.3">
      <c r="A165" s="6"/>
    </row>
    <row r="166" spans="1:1" x14ac:dyDescent="0.3">
      <c r="A166" s="6"/>
    </row>
    <row r="167" spans="1:1" x14ac:dyDescent="0.3">
      <c r="A167" s="5"/>
    </row>
    <row r="168" spans="1:1" x14ac:dyDescent="0.3">
      <c r="A168" s="6"/>
    </row>
    <row r="169" spans="1:1" x14ac:dyDescent="0.3">
      <c r="A169" s="6"/>
    </row>
    <row r="170" spans="1:1" x14ac:dyDescent="0.3">
      <c r="A170" s="6"/>
    </row>
    <row r="171" spans="1:1" x14ac:dyDescent="0.3">
      <c r="A171" s="5"/>
    </row>
    <row r="172" spans="1:1" x14ac:dyDescent="0.3">
      <c r="A172" s="6"/>
    </row>
    <row r="173" spans="1:1" x14ac:dyDescent="0.3">
      <c r="A173" s="6"/>
    </row>
    <row r="174" spans="1:1" x14ac:dyDescent="0.3">
      <c r="A174" s="6"/>
    </row>
    <row r="175" spans="1:1" x14ac:dyDescent="0.3">
      <c r="A175" s="5"/>
    </row>
    <row r="177" spans="1:1" x14ac:dyDescent="0.3">
      <c r="A177" s="5"/>
    </row>
    <row r="178" spans="1:1" x14ac:dyDescent="0.3">
      <c r="A178" s="6"/>
    </row>
    <row r="179" spans="1:1" x14ac:dyDescent="0.3">
      <c r="A179" s="6"/>
    </row>
    <row r="180" spans="1:1" x14ac:dyDescent="0.3">
      <c r="A180" s="6"/>
    </row>
    <row r="181" spans="1:1" x14ac:dyDescent="0.3">
      <c r="A181" s="5"/>
    </row>
    <row r="182" spans="1:1" x14ac:dyDescent="0.3">
      <c r="A182" s="6"/>
    </row>
    <row r="183" spans="1:1" x14ac:dyDescent="0.3">
      <c r="A183" s="6"/>
    </row>
    <row r="184" spans="1:1" x14ac:dyDescent="0.3">
      <c r="A184" s="5"/>
    </row>
    <row r="185" spans="1:1" x14ac:dyDescent="0.3">
      <c r="A185" s="6"/>
    </row>
    <row r="186" spans="1:1" x14ac:dyDescent="0.3">
      <c r="A186" s="6"/>
    </row>
    <row r="187" spans="1:1" x14ac:dyDescent="0.3">
      <c r="A187" s="6"/>
    </row>
    <row r="188" spans="1:1" x14ac:dyDescent="0.3">
      <c r="A188" s="5"/>
    </row>
    <row r="189" spans="1:1" x14ac:dyDescent="0.3">
      <c r="A189" s="6"/>
    </row>
    <row r="190" spans="1:1" x14ac:dyDescent="0.3">
      <c r="A190" s="1"/>
    </row>
    <row r="191" spans="1:1" x14ac:dyDescent="0.3">
      <c r="A191" s="4"/>
    </row>
    <row r="192" spans="1:1" x14ac:dyDescent="0.3">
      <c r="A192" s="3"/>
    </row>
    <row r="193" spans="1:1" x14ac:dyDescent="0.3">
      <c r="A193" s="4"/>
    </row>
    <row r="194" spans="1:1" x14ac:dyDescent="0.3">
      <c r="A194" s="4"/>
    </row>
    <row r="195" spans="1:1" x14ac:dyDescent="0.3">
      <c r="A195" s="4"/>
    </row>
    <row r="196" spans="1:1" x14ac:dyDescent="0.3">
      <c r="A196" s="3"/>
    </row>
    <row r="198" spans="1:1" x14ac:dyDescent="0.3">
      <c r="A198" s="3"/>
    </row>
    <row r="199" spans="1:1" x14ac:dyDescent="0.3">
      <c r="A199" s="4"/>
    </row>
    <row r="200" spans="1:1" x14ac:dyDescent="0.3">
      <c r="A200" s="4"/>
    </row>
    <row r="201" spans="1:1" x14ac:dyDescent="0.3">
      <c r="A201" s="1"/>
    </row>
    <row r="202" spans="1:1" x14ac:dyDescent="0.3">
      <c r="A202" s="5"/>
    </row>
    <row r="203" spans="1:1" x14ac:dyDescent="0.3">
      <c r="A203" s="6"/>
    </row>
    <row r="204" spans="1:1" x14ac:dyDescent="0.3">
      <c r="A204" s="6"/>
    </row>
    <row r="205" spans="1:1" x14ac:dyDescent="0.3">
      <c r="A205" s="5"/>
    </row>
    <row r="206" spans="1:1" x14ac:dyDescent="0.3">
      <c r="A206" s="6"/>
    </row>
    <row r="207" spans="1:1" x14ac:dyDescent="0.3">
      <c r="A207" s="6"/>
    </row>
    <row r="208" spans="1:1" x14ac:dyDescent="0.3">
      <c r="A208" s="6"/>
    </row>
    <row r="209" spans="1:1" x14ac:dyDescent="0.3">
      <c r="A209" s="5"/>
    </row>
    <row r="210" spans="1:1" x14ac:dyDescent="0.3">
      <c r="A210" s="6"/>
    </row>
    <row r="211" spans="1:1" x14ac:dyDescent="0.3">
      <c r="A211" s="6"/>
    </row>
    <row r="212" spans="1:1" x14ac:dyDescent="0.3">
      <c r="A212" s="6"/>
    </row>
    <row r="213" spans="1:1" x14ac:dyDescent="0.3">
      <c r="A213" s="5"/>
    </row>
    <row r="214" spans="1:1" x14ac:dyDescent="0.3">
      <c r="A214" s="6"/>
    </row>
    <row r="215" spans="1:1" x14ac:dyDescent="0.3">
      <c r="A215" s="6"/>
    </row>
    <row r="216" spans="1:1" x14ac:dyDescent="0.3">
      <c r="A216" s="6"/>
    </row>
    <row r="217" spans="1:1" x14ac:dyDescent="0.3">
      <c r="A217" s="5"/>
    </row>
    <row r="219" spans="1:1" x14ac:dyDescent="0.3">
      <c r="A219" s="3"/>
    </row>
    <row r="220" spans="1:1" x14ac:dyDescent="0.3">
      <c r="A220" s="4"/>
    </row>
    <row r="221" spans="1:1" x14ac:dyDescent="0.3">
      <c r="A221" s="2"/>
    </row>
    <row r="222" spans="1:1" x14ac:dyDescent="0.3">
      <c r="A222" s="1"/>
    </row>
    <row r="223" spans="1:1" x14ac:dyDescent="0.3">
      <c r="A223" s="5"/>
    </row>
    <row r="224" spans="1:1" x14ac:dyDescent="0.3">
      <c r="A224" s="6"/>
    </row>
    <row r="225" spans="1:1" x14ac:dyDescent="0.3">
      <c r="A225" s="6"/>
    </row>
    <row r="226" spans="1:1" x14ac:dyDescent="0.3">
      <c r="A226" s="5"/>
    </row>
    <row r="227" spans="1:1" x14ac:dyDescent="0.3">
      <c r="A227" s="6"/>
    </row>
    <row r="228" spans="1:1" x14ac:dyDescent="0.3">
      <c r="A228" s="6"/>
    </row>
    <row r="229" spans="1:1" x14ac:dyDescent="0.3">
      <c r="A229" s="6"/>
    </row>
    <row r="230" spans="1:1" x14ac:dyDescent="0.3">
      <c r="A230" s="5"/>
    </row>
    <row r="231" spans="1:1" x14ac:dyDescent="0.3">
      <c r="A231" s="6"/>
    </row>
    <row r="232" spans="1:1" x14ac:dyDescent="0.3">
      <c r="A232" s="6"/>
    </row>
    <row r="233" spans="1:1" x14ac:dyDescent="0.3">
      <c r="A233" s="6"/>
    </row>
    <row r="234" spans="1:1" x14ac:dyDescent="0.3">
      <c r="A234" s="5"/>
    </row>
    <row r="235" spans="1:1" x14ac:dyDescent="0.3">
      <c r="A235" s="6"/>
    </row>
    <row r="236" spans="1:1" x14ac:dyDescent="0.3">
      <c r="A236" s="6"/>
    </row>
    <row r="237" spans="1:1" x14ac:dyDescent="0.3">
      <c r="A237" s="6"/>
    </row>
    <row r="238" spans="1:1" x14ac:dyDescent="0.3">
      <c r="A238" s="5"/>
    </row>
    <row r="240" spans="1:1" x14ac:dyDescent="0.3">
      <c r="A240" s="7"/>
    </row>
    <row r="241" spans="1:1" x14ac:dyDescent="0.3">
      <c r="A241" s="8"/>
    </row>
    <row r="242" spans="1:1" x14ac:dyDescent="0.3">
      <c r="A242" s="6"/>
    </row>
    <row r="243" spans="1:1" x14ac:dyDescent="0.3">
      <c r="A243" s="6"/>
    </row>
    <row r="244" spans="1:1" x14ac:dyDescent="0.3">
      <c r="A244" s="7"/>
    </row>
    <row r="245" spans="1:1" x14ac:dyDescent="0.3">
      <c r="A245" s="8"/>
    </row>
    <row r="246" spans="1:1" x14ac:dyDescent="0.3">
      <c r="A246" s="6"/>
    </row>
    <row r="247" spans="1:1" x14ac:dyDescent="0.3">
      <c r="A247" s="7"/>
    </row>
    <row r="248" spans="1:1" x14ac:dyDescent="0.3">
      <c r="A248" s="8"/>
    </row>
    <row r="249" spans="1:1" x14ac:dyDescent="0.3">
      <c r="A249" s="6"/>
    </row>
    <row r="250" spans="1:1" x14ac:dyDescent="0.3">
      <c r="A250" s="6"/>
    </row>
    <row r="251" spans="1:1" x14ac:dyDescent="0.3">
      <c r="A251" s="7"/>
    </row>
    <row r="252" spans="1:1" x14ac:dyDescent="0.3">
      <c r="A252" s="8"/>
    </row>
    <row r="253" spans="1:1" x14ac:dyDescent="0.3">
      <c r="A253" s="6"/>
    </row>
    <row r="254" spans="1:1" x14ac:dyDescent="0.3">
      <c r="A254" s="6"/>
    </row>
    <row r="255" spans="1:1" x14ac:dyDescent="0.3">
      <c r="A255" s="7"/>
    </row>
    <row r="256" spans="1:1" x14ac:dyDescent="0.3">
      <c r="A256" s="8"/>
    </row>
    <row r="257" spans="1:1" x14ac:dyDescent="0.3">
      <c r="A257" s="6"/>
    </row>
    <row r="258" spans="1:1" x14ac:dyDescent="0.3">
      <c r="A258" s="6"/>
    </row>
    <row r="259" spans="1:1" x14ac:dyDescent="0.3">
      <c r="A259" s="7"/>
    </row>
  </sheetData>
  <mergeCells count="1">
    <mergeCell ref="A1:A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5CBA9C-D278-4AF1-87F5-EA78353D9623}">
  <dimension ref="A1:K259"/>
  <sheetViews>
    <sheetView workbookViewId="0">
      <selection activeCell="B32" sqref="B32"/>
    </sheetView>
  </sheetViews>
  <sheetFormatPr baseColWidth="10" defaultRowHeight="14.4" x14ac:dyDescent="0.3"/>
  <cols>
    <col min="1" max="1" width="3" bestFit="1" customWidth="1"/>
    <col min="2" max="2" width="29.88671875" bestFit="1" customWidth="1"/>
    <col min="3" max="3" width="12.88671875" style="16" bestFit="1" customWidth="1"/>
    <col min="4" max="4" width="12.88671875" bestFit="1" customWidth="1"/>
    <col min="5" max="5" width="23.109375" style="19" customWidth="1"/>
    <col min="7" max="7" width="3" bestFit="1" customWidth="1"/>
    <col min="8" max="8" width="26.5546875" bestFit="1" customWidth="1"/>
    <col min="9" max="9" width="12.88671875" bestFit="1" customWidth="1"/>
    <col min="10" max="10" width="10.33203125" bestFit="1" customWidth="1"/>
    <col min="11" max="11" width="21.33203125" customWidth="1"/>
  </cols>
  <sheetData>
    <row r="1" spans="1:11" x14ac:dyDescent="0.3">
      <c r="B1" s="29"/>
    </row>
    <row r="2" spans="1:11" ht="15" thickBot="1" x14ac:dyDescent="0.35">
      <c r="B2" s="30"/>
    </row>
    <row r="3" spans="1:11" s="9" customFormat="1" ht="27.6" x14ac:dyDescent="0.3">
      <c r="B3" s="13"/>
      <c r="C3" s="17" t="s">
        <v>37</v>
      </c>
      <c r="D3" s="10">
        <v>2023</v>
      </c>
      <c r="E3" s="10" t="s">
        <v>38</v>
      </c>
      <c r="H3" s="13"/>
      <c r="I3" s="17" t="s">
        <v>37</v>
      </c>
      <c r="J3" s="10">
        <v>2024</v>
      </c>
      <c r="K3" s="10" t="s">
        <v>39</v>
      </c>
    </row>
    <row r="4" spans="1:11" s="9" customFormat="1" ht="27.6" x14ac:dyDescent="0.3">
      <c r="A4" s="9">
        <v>35</v>
      </c>
      <c r="B4" s="11" t="s">
        <v>32</v>
      </c>
      <c r="C4" s="18">
        <f>816+234+219+1973+941+469+416+239+233+70+374+1672+185+139+775+73+105+95+4991+1132+1052+324</f>
        <v>16527</v>
      </c>
      <c r="D4" s="12">
        <v>14802.149999999998</v>
      </c>
      <c r="E4" s="20">
        <f t="shared" ref="E4:E38" si="0">D4/C4*1000</f>
        <v>895.63441640951157</v>
      </c>
      <c r="G4" s="9">
        <v>35</v>
      </c>
      <c r="H4" s="11" t="s">
        <v>32</v>
      </c>
      <c r="I4" s="18">
        <f>816+234+219+1973+941+469+416+239+233+70+374+1672+185+139+775+73+105+95+4991+1132+1052+324</f>
        <v>16527</v>
      </c>
      <c r="J4" s="12">
        <v>14996.060000000005</v>
      </c>
      <c r="K4" s="20">
        <f t="shared" ref="K4:K38" si="1">J4/I4*1000</f>
        <v>907.36733829491163</v>
      </c>
    </row>
    <row r="5" spans="1:11" s="9" customFormat="1" ht="13.8" x14ac:dyDescent="0.3">
      <c r="A5" s="9">
        <v>1</v>
      </c>
      <c r="B5" s="11" t="s">
        <v>22</v>
      </c>
      <c r="C5" s="18">
        <v>3290</v>
      </c>
      <c r="D5" s="12">
        <v>2439.6599999999994</v>
      </c>
      <c r="E5" s="20">
        <f t="shared" si="0"/>
        <v>741.53799392097244</v>
      </c>
      <c r="G5" s="9">
        <v>1</v>
      </c>
      <c r="H5" s="11" t="s">
        <v>22</v>
      </c>
      <c r="I5" s="18">
        <v>3290</v>
      </c>
      <c r="J5" s="12">
        <v>2498.1600000000003</v>
      </c>
      <c r="K5" s="20">
        <f t="shared" si="1"/>
        <v>759.31914893617022</v>
      </c>
    </row>
    <row r="6" spans="1:11" s="9" customFormat="1" ht="13.8" x14ac:dyDescent="0.3">
      <c r="A6" s="9">
        <v>2</v>
      </c>
      <c r="B6" s="11" t="s">
        <v>3</v>
      </c>
      <c r="C6" s="18">
        <v>6573</v>
      </c>
      <c r="D6" s="12">
        <v>4498.38</v>
      </c>
      <c r="E6" s="20">
        <f t="shared" si="0"/>
        <v>684.37243267914198</v>
      </c>
      <c r="G6" s="9">
        <v>2</v>
      </c>
      <c r="H6" s="11" t="s">
        <v>3</v>
      </c>
      <c r="I6" s="18">
        <v>6573</v>
      </c>
      <c r="J6" s="12">
        <v>4708.0999999999995</v>
      </c>
      <c r="K6" s="20">
        <f t="shared" si="1"/>
        <v>716.27871595922704</v>
      </c>
    </row>
    <row r="7" spans="1:11" s="9" customFormat="1" ht="13.8" x14ac:dyDescent="0.3">
      <c r="A7" s="9">
        <v>3</v>
      </c>
      <c r="B7" s="11" t="s">
        <v>15</v>
      </c>
      <c r="C7" s="18">
        <v>17062</v>
      </c>
      <c r="D7" s="12">
        <v>10350.859999999999</v>
      </c>
      <c r="E7" s="20">
        <f t="shared" si="0"/>
        <v>606.66158715273696</v>
      </c>
      <c r="G7" s="9">
        <v>3</v>
      </c>
      <c r="H7" s="11" t="s">
        <v>15</v>
      </c>
      <c r="I7" s="18">
        <v>17062</v>
      </c>
      <c r="J7" s="12">
        <v>10921.490000000002</v>
      </c>
      <c r="K7" s="20">
        <f t="shared" si="1"/>
        <v>640.1060836947604</v>
      </c>
    </row>
    <row r="8" spans="1:11" s="9" customFormat="1" ht="13.8" x14ac:dyDescent="0.3">
      <c r="A8" s="9">
        <v>4</v>
      </c>
      <c r="B8" s="11" t="s">
        <v>4</v>
      </c>
      <c r="C8" s="18">
        <v>7647</v>
      </c>
      <c r="D8" s="12">
        <v>4437.2</v>
      </c>
      <c r="E8" s="20">
        <f t="shared" si="0"/>
        <v>580.25369425918666</v>
      </c>
      <c r="G8" s="9">
        <v>4</v>
      </c>
      <c r="H8" s="11" t="s">
        <v>4</v>
      </c>
      <c r="I8" s="18">
        <v>7647</v>
      </c>
      <c r="J8" s="12">
        <v>4829.4799999999996</v>
      </c>
      <c r="K8" s="20">
        <f t="shared" si="1"/>
        <v>631.55224270955921</v>
      </c>
    </row>
    <row r="9" spans="1:11" s="9" customFormat="1" ht="27.6" x14ac:dyDescent="0.3">
      <c r="A9" s="9">
        <v>5</v>
      </c>
      <c r="B9" s="11" t="s">
        <v>25</v>
      </c>
      <c r="C9" s="18">
        <v>1517</v>
      </c>
      <c r="D9" s="12">
        <v>814.30099999999993</v>
      </c>
      <c r="E9" s="20">
        <f t="shared" si="0"/>
        <v>536.78378378378375</v>
      </c>
      <c r="G9" s="9">
        <v>5</v>
      </c>
      <c r="H9" s="11" t="s">
        <v>25</v>
      </c>
      <c r="I9" s="18">
        <v>1517</v>
      </c>
      <c r="J9" s="12">
        <v>829.93999999999994</v>
      </c>
      <c r="K9" s="20">
        <f t="shared" si="1"/>
        <v>547.09294660514172</v>
      </c>
    </row>
    <row r="10" spans="1:11" s="9" customFormat="1" ht="13.8" x14ac:dyDescent="0.3">
      <c r="A10" s="9">
        <v>6</v>
      </c>
      <c r="B10" s="11" t="s">
        <v>10</v>
      </c>
      <c r="C10" s="18">
        <v>17176</v>
      </c>
      <c r="D10" s="12">
        <v>8706.16</v>
      </c>
      <c r="E10" s="20">
        <f t="shared" si="0"/>
        <v>506.87936655798791</v>
      </c>
      <c r="G10" s="9">
        <v>6</v>
      </c>
      <c r="H10" s="11" t="s">
        <v>10</v>
      </c>
      <c r="I10" s="18">
        <v>17176</v>
      </c>
      <c r="J10" s="12">
        <v>8863.8799999999992</v>
      </c>
      <c r="K10" s="20">
        <f t="shared" si="1"/>
        <v>516.06194690265488</v>
      </c>
    </row>
    <row r="11" spans="1:11" s="9" customFormat="1" ht="13.8" x14ac:dyDescent="0.3">
      <c r="A11" s="9">
        <v>7</v>
      </c>
      <c r="B11" s="11" t="s">
        <v>19</v>
      </c>
      <c r="C11" s="18">
        <v>9550</v>
      </c>
      <c r="D11" s="12">
        <v>4743.78</v>
      </c>
      <c r="E11" s="20">
        <f t="shared" si="0"/>
        <v>496.73089005235602</v>
      </c>
      <c r="G11" s="9">
        <v>7</v>
      </c>
      <c r="H11" s="11" t="s">
        <v>29</v>
      </c>
      <c r="I11" s="18">
        <v>4568</v>
      </c>
      <c r="J11" s="12">
        <v>2163.2399999999998</v>
      </c>
      <c r="K11" s="20">
        <f t="shared" si="1"/>
        <v>473.5639229422066</v>
      </c>
    </row>
    <row r="12" spans="1:11" s="9" customFormat="1" ht="13.8" x14ac:dyDescent="0.3">
      <c r="A12" s="9">
        <v>8</v>
      </c>
      <c r="B12" s="11" t="s">
        <v>20</v>
      </c>
      <c r="C12" s="18">
        <v>7139</v>
      </c>
      <c r="D12" s="12">
        <v>3357.58</v>
      </c>
      <c r="E12" s="20">
        <f t="shared" si="0"/>
        <v>470.31517019190363</v>
      </c>
      <c r="G12" s="9">
        <v>8</v>
      </c>
      <c r="H12" s="11" t="s">
        <v>20</v>
      </c>
      <c r="I12" s="18">
        <v>7139</v>
      </c>
      <c r="J12" s="12">
        <v>3309.2700000000004</v>
      </c>
      <c r="K12" s="20">
        <f t="shared" si="1"/>
        <v>463.54811598263069</v>
      </c>
    </row>
    <row r="13" spans="1:11" s="9" customFormat="1" ht="13.8" x14ac:dyDescent="0.3">
      <c r="A13" s="9">
        <v>9</v>
      </c>
      <c r="B13" s="11" t="s">
        <v>34</v>
      </c>
      <c r="C13" s="18">
        <v>18735</v>
      </c>
      <c r="D13" s="12">
        <v>8510.9000000000015</v>
      </c>
      <c r="E13" s="20">
        <f t="shared" si="0"/>
        <v>454.27808913797713</v>
      </c>
      <c r="G13" s="9">
        <v>9</v>
      </c>
      <c r="H13" s="11" t="s">
        <v>34</v>
      </c>
      <c r="I13" s="18">
        <v>18735</v>
      </c>
      <c r="J13" s="12">
        <v>8662.3799999999992</v>
      </c>
      <c r="K13" s="20">
        <f t="shared" si="1"/>
        <v>462.36349079263408</v>
      </c>
    </row>
    <row r="14" spans="1:11" s="9" customFormat="1" ht="13.8" x14ac:dyDescent="0.3">
      <c r="A14" s="9">
        <v>10</v>
      </c>
      <c r="B14" s="11" t="s">
        <v>6</v>
      </c>
      <c r="C14" s="18">
        <v>7547</v>
      </c>
      <c r="D14" s="12">
        <v>3401.54</v>
      </c>
      <c r="E14" s="20">
        <f t="shared" si="0"/>
        <v>450.71419106929903</v>
      </c>
      <c r="G14" s="9">
        <v>10</v>
      </c>
      <c r="H14" s="11" t="s">
        <v>19</v>
      </c>
      <c r="I14" s="18">
        <v>9550</v>
      </c>
      <c r="J14" s="12">
        <v>4319.9399999999996</v>
      </c>
      <c r="K14" s="20">
        <f t="shared" si="1"/>
        <v>452.34973821989524</v>
      </c>
    </row>
    <row r="15" spans="1:11" s="9" customFormat="1" ht="13.8" x14ac:dyDescent="0.3">
      <c r="A15" s="9">
        <v>11</v>
      </c>
      <c r="B15" s="11" t="s">
        <v>29</v>
      </c>
      <c r="C15" s="18">
        <v>4568</v>
      </c>
      <c r="D15" s="12">
        <v>2020.78</v>
      </c>
      <c r="E15" s="20">
        <f t="shared" si="0"/>
        <v>442.37740805604204</v>
      </c>
      <c r="G15" s="9">
        <v>11</v>
      </c>
      <c r="H15" s="11" t="s">
        <v>6</v>
      </c>
      <c r="I15" s="18">
        <v>7547</v>
      </c>
      <c r="J15" s="12">
        <v>3306.9000000000005</v>
      </c>
      <c r="K15" s="20">
        <f t="shared" si="1"/>
        <v>438.17410891745072</v>
      </c>
    </row>
    <row r="16" spans="1:11" s="9" customFormat="1" ht="27.6" x14ac:dyDescent="0.3">
      <c r="A16" s="9">
        <v>34</v>
      </c>
      <c r="B16" s="11" t="s">
        <v>31</v>
      </c>
      <c r="C16" s="18">
        <f>5026 +4300+619</f>
        <v>9945</v>
      </c>
      <c r="D16" s="12">
        <v>4168.4800000000005</v>
      </c>
      <c r="E16" s="20">
        <f t="shared" si="0"/>
        <v>419.15334338863755</v>
      </c>
      <c r="G16" s="9">
        <v>34</v>
      </c>
      <c r="H16" s="11" t="s">
        <v>31</v>
      </c>
      <c r="I16" s="18">
        <f>5026 +4300+619</f>
        <v>9945</v>
      </c>
      <c r="J16" s="12">
        <v>4287.18</v>
      </c>
      <c r="K16" s="20">
        <f t="shared" si="1"/>
        <v>431.08898944193066</v>
      </c>
    </row>
    <row r="17" spans="1:11" s="9" customFormat="1" ht="13.8" x14ac:dyDescent="0.3">
      <c r="A17" s="9">
        <v>12</v>
      </c>
      <c r="B17" s="11" t="s">
        <v>12</v>
      </c>
      <c r="C17" s="18">
        <v>7379</v>
      </c>
      <c r="D17" s="12">
        <v>3001.9299999999994</v>
      </c>
      <c r="E17" s="20">
        <f t="shared" si="0"/>
        <v>406.82070741292847</v>
      </c>
      <c r="G17" s="9">
        <v>12</v>
      </c>
      <c r="H17" s="11" t="s">
        <v>2</v>
      </c>
      <c r="I17" s="18">
        <v>15543</v>
      </c>
      <c r="J17" s="12">
        <v>6569.59</v>
      </c>
      <c r="K17" s="20">
        <f t="shared" si="1"/>
        <v>422.67194235347108</v>
      </c>
    </row>
    <row r="18" spans="1:11" s="9" customFormat="1" ht="13.8" x14ac:dyDescent="0.3">
      <c r="A18" s="9">
        <v>13</v>
      </c>
      <c r="B18" s="11" t="s">
        <v>16</v>
      </c>
      <c r="C18" s="18">
        <v>9178</v>
      </c>
      <c r="D18" s="12">
        <v>3716.56</v>
      </c>
      <c r="E18" s="20">
        <f t="shared" si="0"/>
        <v>404.94225321420788</v>
      </c>
      <c r="G18" s="9">
        <v>13</v>
      </c>
      <c r="H18" s="11" t="s">
        <v>1</v>
      </c>
      <c r="I18" s="18">
        <v>21167</v>
      </c>
      <c r="J18" s="12">
        <v>8742.58</v>
      </c>
      <c r="K18" s="20">
        <f t="shared" si="1"/>
        <v>413.02877120045355</v>
      </c>
    </row>
    <row r="19" spans="1:11" s="9" customFormat="1" ht="13.8" x14ac:dyDescent="0.3">
      <c r="A19" s="9">
        <v>14</v>
      </c>
      <c r="B19" s="11" t="s">
        <v>2</v>
      </c>
      <c r="C19" s="18">
        <v>15543</v>
      </c>
      <c r="D19" s="12">
        <v>6179</v>
      </c>
      <c r="E19" s="20">
        <f t="shared" si="0"/>
        <v>397.54230200090075</v>
      </c>
      <c r="G19" s="9">
        <v>14</v>
      </c>
      <c r="H19" s="11" t="s">
        <v>12</v>
      </c>
      <c r="I19" s="18">
        <v>7379</v>
      </c>
      <c r="J19" s="12">
        <v>3044.98</v>
      </c>
      <c r="K19" s="20">
        <f t="shared" si="1"/>
        <v>412.65483127795096</v>
      </c>
    </row>
    <row r="20" spans="1:11" s="9" customFormat="1" ht="13.8" x14ac:dyDescent="0.3">
      <c r="A20" s="9">
        <v>15</v>
      </c>
      <c r="B20" s="11" t="s">
        <v>1</v>
      </c>
      <c r="C20" s="18">
        <v>21167</v>
      </c>
      <c r="D20" s="12">
        <v>8297.42</v>
      </c>
      <c r="E20" s="20">
        <f t="shared" si="0"/>
        <v>391.9979212925781</v>
      </c>
      <c r="G20" s="9">
        <v>15</v>
      </c>
      <c r="H20" s="11" t="s">
        <v>14</v>
      </c>
      <c r="I20" s="18">
        <v>6904</v>
      </c>
      <c r="J20" s="12">
        <v>2837.0399999999995</v>
      </c>
      <c r="K20" s="20">
        <f t="shared" si="1"/>
        <v>410.92699884125136</v>
      </c>
    </row>
    <row r="21" spans="1:11" s="9" customFormat="1" ht="13.8" x14ac:dyDescent="0.3">
      <c r="A21" s="9">
        <v>16</v>
      </c>
      <c r="B21" s="11" t="s">
        <v>14</v>
      </c>
      <c r="C21" s="18">
        <v>6904</v>
      </c>
      <c r="D21" s="12">
        <v>2683.18</v>
      </c>
      <c r="E21" s="20">
        <f t="shared" si="0"/>
        <v>388.64136732329081</v>
      </c>
      <c r="G21" s="9">
        <v>16</v>
      </c>
      <c r="H21" s="11" t="s">
        <v>18</v>
      </c>
      <c r="I21" s="18">
        <v>4731</v>
      </c>
      <c r="J21" s="12">
        <v>1943.24</v>
      </c>
      <c r="K21" s="20">
        <f t="shared" si="1"/>
        <v>410.74614246459521</v>
      </c>
    </row>
    <row r="22" spans="1:11" s="9" customFormat="1" ht="13.8" x14ac:dyDescent="0.3">
      <c r="A22" s="9">
        <v>17</v>
      </c>
      <c r="B22" s="11" t="s">
        <v>18</v>
      </c>
      <c r="C22" s="18">
        <v>4731</v>
      </c>
      <c r="D22" s="12">
        <v>1821.2599999999998</v>
      </c>
      <c r="E22" s="20">
        <f t="shared" si="0"/>
        <v>384.96300993447471</v>
      </c>
      <c r="G22" s="9">
        <v>17</v>
      </c>
      <c r="H22" s="11" t="s">
        <v>16</v>
      </c>
      <c r="I22" s="18">
        <v>9178</v>
      </c>
      <c r="J22" s="12">
        <v>3768.3999999999996</v>
      </c>
      <c r="K22" s="20">
        <f t="shared" si="1"/>
        <v>410.59054260187401</v>
      </c>
    </row>
    <row r="23" spans="1:11" s="9" customFormat="1" ht="13.8" x14ac:dyDescent="0.3">
      <c r="A23" s="9">
        <v>18</v>
      </c>
      <c r="B23" s="11" t="s">
        <v>23</v>
      </c>
      <c r="C23" s="18">
        <v>13762</v>
      </c>
      <c r="D23" s="12">
        <v>5277.54</v>
      </c>
      <c r="E23" s="20">
        <f t="shared" si="0"/>
        <v>383.48641185874146</v>
      </c>
      <c r="G23" s="9">
        <v>18</v>
      </c>
      <c r="H23" s="11" t="s">
        <v>27</v>
      </c>
      <c r="I23" s="18">
        <v>25316</v>
      </c>
      <c r="J23" s="12">
        <v>9881.9200000000019</v>
      </c>
      <c r="K23" s="20">
        <f t="shared" si="1"/>
        <v>390.34286617159114</v>
      </c>
    </row>
    <row r="24" spans="1:11" x14ac:dyDescent="0.3">
      <c r="A24" s="9">
        <v>19</v>
      </c>
      <c r="B24" s="11" t="s">
        <v>27</v>
      </c>
      <c r="C24" s="18">
        <v>25316</v>
      </c>
      <c r="D24" s="12">
        <v>9634.76</v>
      </c>
      <c r="E24" s="20">
        <f t="shared" si="0"/>
        <v>380.57987043766786</v>
      </c>
      <c r="G24" s="9">
        <v>19</v>
      </c>
      <c r="H24" s="11" t="s">
        <v>23</v>
      </c>
      <c r="I24" s="18">
        <v>13762</v>
      </c>
      <c r="J24" s="12">
        <v>5275.4</v>
      </c>
      <c r="K24" s="20">
        <f t="shared" si="1"/>
        <v>383.33091120476672</v>
      </c>
    </row>
    <row r="25" spans="1:11" x14ac:dyDescent="0.3">
      <c r="A25" s="9">
        <v>20</v>
      </c>
      <c r="B25" s="11" t="s">
        <v>26</v>
      </c>
      <c r="C25" s="18">
        <v>9441</v>
      </c>
      <c r="D25" s="12">
        <v>3508.5800000000004</v>
      </c>
      <c r="E25" s="20">
        <f t="shared" si="0"/>
        <v>371.63224234720906</v>
      </c>
      <c r="G25" s="9">
        <v>20</v>
      </c>
      <c r="H25" s="11" t="s">
        <v>11</v>
      </c>
      <c r="I25" s="18">
        <v>10052</v>
      </c>
      <c r="J25" s="12">
        <v>3851</v>
      </c>
      <c r="K25" s="20">
        <f t="shared" si="1"/>
        <v>383.1078392359729</v>
      </c>
    </row>
    <row r="26" spans="1:11" x14ac:dyDescent="0.3">
      <c r="A26" s="9">
        <v>21</v>
      </c>
      <c r="B26" s="11" t="s">
        <v>11</v>
      </c>
      <c r="C26" s="18">
        <v>10052</v>
      </c>
      <c r="D26" s="12">
        <v>3702.5599999999995</v>
      </c>
      <c r="E26" s="20">
        <f t="shared" si="0"/>
        <v>368.34062873060083</v>
      </c>
      <c r="G26" s="9">
        <v>21</v>
      </c>
      <c r="H26" s="11" t="s">
        <v>26</v>
      </c>
      <c r="I26" s="18">
        <v>9441</v>
      </c>
      <c r="J26" s="12">
        <v>3516.7999999999997</v>
      </c>
      <c r="K26" s="20">
        <f t="shared" si="1"/>
        <v>372.50291282703103</v>
      </c>
    </row>
    <row r="27" spans="1:11" x14ac:dyDescent="0.3">
      <c r="A27" s="9">
        <v>22</v>
      </c>
      <c r="B27" s="11" t="s">
        <v>21</v>
      </c>
      <c r="C27" s="18">
        <v>14586</v>
      </c>
      <c r="D27" s="12">
        <v>5150.880000000001</v>
      </c>
      <c r="E27" s="20">
        <f t="shared" si="0"/>
        <v>353.13862607980263</v>
      </c>
      <c r="G27" s="9">
        <v>22</v>
      </c>
      <c r="H27" s="11" t="s">
        <v>21</v>
      </c>
      <c r="I27" s="18">
        <v>14586</v>
      </c>
      <c r="J27" s="12">
        <v>5377.3799999999992</v>
      </c>
      <c r="K27" s="20">
        <f t="shared" si="1"/>
        <v>368.66721513780334</v>
      </c>
    </row>
    <row r="28" spans="1:11" x14ac:dyDescent="0.3">
      <c r="A28" s="9">
        <v>23</v>
      </c>
      <c r="B28" s="11" t="s">
        <v>7</v>
      </c>
      <c r="C28" s="18">
        <v>66698</v>
      </c>
      <c r="D28" s="12">
        <v>22598.549999999996</v>
      </c>
      <c r="E28" s="20">
        <f t="shared" si="0"/>
        <v>338.81900506761815</v>
      </c>
      <c r="G28" s="9">
        <v>23</v>
      </c>
      <c r="H28" s="11" t="s">
        <v>7</v>
      </c>
      <c r="I28" s="18">
        <v>66698</v>
      </c>
      <c r="J28" s="12">
        <v>23272.080000000002</v>
      </c>
      <c r="K28" s="20">
        <f t="shared" si="1"/>
        <v>348.91720891181149</v>
      </c>
    </row>
    <row r="29" spans="1:11" x14ac:dyDescent="0.3">
      <c r="A29" s="9">
        <v>24</v>
      </c>
      <c r="B29" s="11" t="s">
        <v>13</v>
      </c>
      <c r="C29" s="18">
        <v>36184</v>
      </c>
      <c r="D29" s="12">
        <v>12000.439999999999</v>
      </c>
      <c r="E29" s="20">
        <f t="shared" si="0"/>
        <v>331.65045323900063</v>
      </c>
      <c r="G29" s="9">
        <v>24</v>
      </c>
      <c r="H29" s="11" t="s">
        <v>13</v>
      </c>
      <c r="I29" s="18">
        <v>36184</v>
      </c>
      <c r="J29" s="12">
        <v>12453.34</v>
      </c>
      <c r="K29" s="20">
        <f t="shared" si="1"/>
        <v>344.16703515365907</v>
      </c>
    </row>
    <row r="30" spans="1:11" x14ac:dyDescent="0.3">
      <c r="A30" s="9">
        <v>25</v>
      </c>
      <c r="B30" s="11" t="s">
        <v>0</v>
      </c>
      <c r="C30" s="18">
        <v>121373</v>
      </c>
      <c r="D30" s="12">
        <v>39625.459999999992</v>
      </c>
      <c r="E30" s="20">
        <f t="shared" si="0"/>
        <v>326.47672876175091</v>
      </c>
      <c r="G30" s="9">
        <v>25</v>
      </c>
      <c r="H30" s="11" t="s">
        <v>0</v>
      </c>
      <c r="I30" s="18">
        <v>121373</v>
      </c>
      <c r="J30" s="12">
        <v>40228.71</v>
      </c>
      <c r="K30" s="20">
        <f t="shared" si="1"/>
        <v>331.44694454285548</v>
      </c>
    </row>
    <row r="31" spans="1:11" ht="27.6" x14ac:dyDescent="0.3">
      <c r="A31" s="9">
        <v>26</v>
      </c>
      <c r="B31" s="11" t="s">
        <v>24</v>
      </c>
      <c r="C31" s="18">
        <v>94969</v>
      </c>
      <c r="D31" s="12">
        <v>29039.02</v>
      </c>
      <c r="E31" s="20">
        <f t="shared" si="0"/>
        <v>305.77367351451528</v>
      </c>
      <c r="G31" s="9">
        <v>26</v>
      </c>
      <c r="H31" s="11" t="s">
        <v>24</v>
      </c>
      <c r="I31" s="18">
        <v>94969</v>
      </c>
      <c r="J31" s="12">
        <v>29799.94</v>
      </c>
      <c r="K31" s="20">
        <f t="shared" si="1"/>
        <v>313.78597226463376</v>
      </c>
    </row>
    <row r="32" spans="1:11" s="9" customFormat="1" ht="13.8" x14ac:dyDescent="0.3">
      <c r="A32" s="9">
        <v>27</v>
      </c>
      <c r="B32" s="11" t="s">
        <v>8</v>
      </c>
      <c r="C32" s="18">
        <v>57029</v>
      </c>
      <c r="D32" s="21">
        <v>17233.64</v>
      </c>
      <c r="E32" s="20">
        <f t="shared" si="0"/>
        <v>302.1908151992846</v>
      </c>
      <c r="G32" s="9">
        <v>27</v>
      </c>
      <c r="H32" s="11" t="s">
        <v>8</v>
      </c>
      <c r="I32" s="18">
        <v>57029</v>
      </c>
      <c r="J32" s="12">
        <v>17858.919999999998</v>
      </c>
      <c r="K32" s="20">
        <f t="shared" si="1"/>
        <v>313.15506145995892</v>
      </c>
    </row>
    <row r="33" spans="1:11" x14ac:dyDescent="0.3">
      <c r="A33" s="9">
        <v>28</v>
      </c>
      <c r="B33" s="11" t="s">
        <v>9</v>
      </c>
      <c r="C33" s="18">
        <v>8547</v>
      </c>
      <c r="D33" s="12">
        <v>2578.42</v>
      </c>
      <c r="E33" s="20">
        <f t="shared" si="0"/>
        <v>301.67544167544168</v>
      </c>
      <c r="G33" s="9">
        <v>28</v>
      </c>
      <c r="H33" s="11" t="s">
        <v>9</v>
      </c>
      <c r="I33" s="18">
        <v>8547</v>
      </c>
      <c r="J33" s="12">
        <v>2631.7800000000007</v>
      </c>
      <c r="K33" s="20">
        <f t="shared" si="1"/>
        <v>307.91856791856799</v>
      </c>
    </row>
    <row r="34" spans="1:11" x14ac:dyDescent="0.3">
      <c r="A34" s="9">
        <v>29</v>
      </c>
      <c r="B34" s="11" t="s">
        <v>5</v>
      </c>
      <c r="C34" s="18">
        <v>7759</v>
      </c>
      <c r="D34" s="12">
        <v>2282.16</v>
      </c>
      <c r="E34" s="20">
        <f t="shared" si="0"/>
        <v>294.13068694419383</v>
      </c>
      <c r="G34" s="9">
        <v>29</v>
      </c>
      <c r="H34" s="11" t="s">
        <v>5</v>
      </c>
      <c r="I34" s="18">
        <v>7759</v>
      </c>
      <c r="J34" s="12">
        <v>2317.2000000000003</v>
      </c>
      <c r="K34" s="20">
        <f t="shared" si="1"/>
        <v>298.64673282639518</v>
      </c>
    </row>
    <row r="35" spans="1:11" x14ac:dyDescent="0.3">
      <c r="A35" s="9">
        <v>30</v>
      </c>
      <c r="B35" s="11" t="s">
        <v>28</v>
      </c>
      <c r="C35" s="18">
        <v>52932</v>
      </c>
      <c r="D35" s="12">
        <v>15213.179999999998</v>
      </c>
      <c r="E35" s="20">
        <f t="shared" si="0"/>
        <v>287.40988437995918</v>
      </c>
      <c r="G35" s="9">
        <v>30</v>
      </c>
      <c r="H35" s="11" t="s">
        <v>28</v>
      </c>
      <c r="I35" s="18">
        <v>52932</v>
      </c>
      <c r="J35" s="12">
        <v>15476.049999999997</v>
      </c>
      <c r="K35" s="20">
        <f t="shared" si="1"/>
        <v>292.37606740723942</v>
      </c>
    </row>
    <row r="36" spans="1:11" x14ac:dyDescent="0.3">
      <c r="A36" s="9">
        <v>31</v>
      </c>
      <c r="B36" s="11" t="s">
        <v>35</v>
      </c>
      <c r="C36" s="18">
        <v>5026</v>
      </c>
      <c r="D36" s="12">
        <v>429.8</v>
      </c>
      <c r="E36" s="20">
        <f t="shared" si="0"/>
        <v>85.515320334261844</v>
      </c>
      <c r="G36" s="9">
        <v>31</v>
      </c>
      <c r="H36" s="11" t="s">
        <v>35</v>
      </c>
      <c r="I36" s="18">
        <v>5026</v>
      </c>
      <c r="J36" s="12">
        <v>475.44</v>
      </c>
      <c r="K36" s="20">
        <f t="shared" si="1"/>
        <v>94.596100278551532</v>
      </c>
    </row>
    <row r="37" spans="1:11" x14ac:dyDescent="0.3">
      <c r="A37" s="9">
        <v>32</v>
      </c>
      <c r="B37" s="11" t="s">
        <v>17</v>
      </c>
      <c r="C37" s="18">
        <v>2922</v>
      </c>
      <c r="D37" s="12">
        <v>140.24</v>
      </c>
      <c r="E37" s="20">
        <f t="shared" si="0"/>
        <v>47.994524298425738</v>
      </c>
      <c r="G37" s="9">
        <v>32</v>
      </c>
      <c r="H37" s="11" t="s">
        <v>30</v>
      </c>
      <c r="I37" s="18">
        <v>2559</v>
      </c>
      <c r="J37" s="12">
        <v>218.62</v>
      </c>
      <c r="K37" s="20">
        <f t="shared" si="1"/>
        <v>85.431809300508021</v>
      </c>
    </row>
    <row r="38" spans="1:11" x14ac:dyDescent="0.3">
      <c r="A38" s="9">
        <v>33</v>
      </c>
      <c r="B38" s="11" t="s">
        <v>30</v>
      </c>
      <c r="C38" s="18">
        <v>2559</v>
      </c>
      <c r="D38" s="12">
        <v>103.03999999999999</v>
      </c>
      <c r="E38" s="20">
        <f t="shared" si="0"/>
        <v>40.265728800312623</v>
      </c>
      <c r="G38" s="9">
        <v>33</v>
      </c>
      <c r="H38" s="11" t="s">
        <v>17</v>
      </c>
      <c r="I38" s="18">
        <v>2922</v>
      </c>
      <c r="J38" s="12">
        <v>137.32000000000002</v>
      </c>
      <c r="K38" s="20">
        <f t="shared" si="1"/>
        <v>46.99520876112252</v>
      </c>
    </row>
    <row r="39" spans="1:11" s="15" customFormat="1" x14ac:dyDescent="0.3">
      <c r="B39" s="14" t="s">
        <v>33</v>
      </c>
      <c r="C39" s="18">
        <f>SUM(C4:C38)</f>
        <v>721333</v>
      </c>
      <c r="D39" s="12">
        <f>SUM(D4:D38)</f>
        <v>266469.39099999989</v>
      </c>
      <c r="E39" s="20"/>
      <c r="H39" s="14" t="s">
        <v>33</v>
      </c>
      <c r="I39" s="18">
        <f>SUM(I4:I38)</f>
        <v>721333</v>
      </c>
      <c r="J39" s="12">
        <f>SUM(J4:J38)</f>
        <v>273373.75</v>
      </c>
      <c r="K39" s="20"/>
    </row>
    <row r="40" spans="1:11" x14ac:dyDescent="0.3">
      <c r="B40" s="4"/>
    </row>
    <row r="41" spans="1:11" x14ac:dyDescent="0.3">
      <c r="B41" s="3"/>
    </row>
    <row r="42" spans="1:11" x14ac:dyDescent="0.3">
      <c r="B42" s="4"/>
    </row>
    <row r="43" spans="1:11" x14ac:dyDescent="0.3">
      <c r="B43" s="4"/>
    </row>
    <row r="44" spans="1:11" x14ac:dyDescent="0.3">
      <c r="B44" s="1"/>
    </row>
    <row r="45" spans="1:11" x14ac:dyDescent="0.3">
      <c r="B45" s="5"/>
    </row>
    <row r="46" spans="1:11" x14ac:dyDescent="0.3">
      <c r="B46" s="6"/>
    </row>
    <row r="47" spans="1:11" x14ac:dyDescent="0.3">
      <c r="B47" s="6"/>
    </row>
    <row r="48" spans="1:11" x14ac:dyDescent="0.3">
      <c r="B48" s="6"/>
    </row>
    <row r="49" spans="2:2" x14ac:dyDescent="0.3">
      <c r="B49" s="5"/>
    </row>
    <row r="51" spans="2:2" x14ac:dyDescent="0.3">
      <c r="B51" s="5"/>
    </row>
    <row r="52" spans="2:2" x14ac:dyDescent="0.3">
      <c r="B52" s="6"/>
    </row>
    <row r="53" spans="2:2" x14ac:dyDescent="0.3">
      <c r="B53" s="6"/>
    </row>
    <row r="54" spans="2:2" x14ac:dyDescent="0.3">
      <c r="B54" s="6"/>
    </row>
    <row r="55" spans="2:2" x14ac:dyDescent="0.3">
      <c r="B55" s="5"/>
    </row>
    <row r="56" spans="2:2" x14ac:dyDescent="0.3">
      <c r="B56" s="6"/>
    </row>
    <row r="57" spans="2:2" x14ac:dyDescent="0.3">
      <c r="B57" s="6"/>
    </row>
    <row r="58" spans="2:2" x14ac:dyDescent="0.3">
      <c r="B58" s="5"/>
    </row>
    <row r="59" spans="2:2" x14ac:dyDescent="0.3">
      <c r="B59" s="6"/>
    </row>
    <row r="60" spans="2:2" x14ac:dyDescent="0.3">
      <c r="B60" s="6"/>
    </row>
    <row r="61" spans="2:2" x14ac:dyDescent="0.3">
      <c r="B61" s="6"/>
    </row>
    <row r="62" spans="2:2" x14ac:dyDescent="0.3">
      <c r="B62" s="5"/>
    </row>
    <row r="63" spans="2:2" x14ac:dyDescent="0.3">
      <c r="B63" s="6"/>
    </row>
    <row r="64" spans="2:2" x14ac:dyDescent="0.3">
      <c r="B64" s="6"/>
    </row>
    <row r="65" spans="2:2" x14ac:dyDescent="0.3">
      <c r="B65" s="6"/>
    </row>
    <row r="66" spans="2:2" x14ac:dyDescent="0.3">
      <c r="B66" s="5"/>
    </row>
    <row r="67" spans="2:2" x14ac:dyDescent="0.3">
      <c r="B67" s="6"/>
    </row>
    <row r="68" spans="2:2" x14ac:dyDescent="0.3">
      <c r="B68" s="6"/>
    </row>
    <row r="69" spans="2:2" x14ac:dyDescent="0.3">
      <c r="B69" s="6"/>
    </row>
    <row r="70" spans="2:2" x14ac:dyDescent="0.3">
      <c r="B70" s="5"/>
    </row>
    <row r="72" spans="2:2" x14ac:dyDescent="0.3">
      <c r="B72" s="3"/>
    </row>
    <row r="73" spans="2:2" x14ac:dyDescent="0.3">
      <c r="B73" s="4"/>
    </row>
    <row r="74" spans="2:2" x14ac:dyDescent="0.3">
      <c r="B74" s="4"/>
    </row>
    <row r="75" spans="2:2" x14ac:dyDescent="0.3">
      <c r="B75" s="1"/>
    </row>
    <row r="76" spans="2:2" x14ac:dyDescent="0.3">
      <c r="B76" s="3"/>
    </row>
    <row r="77" spans="2:2" x14ac:dyDescent="0.3">
      <c r="B77" s="4"/>
    </row>
    <row r="78" spans="2:2" x14ac:dyDescent="0.3">
      <c r="B78" s="4"/>
    </row>
    <row r="79" spans="2:2" x14ac:dyDescent="0.3">
      <c r="B79" s="3"/>
    </row>
    <row r="80" spans="2:2" x14ac:dyDescent="0.3">
      <c r="B80" s="4"/>
    </row>
    <row r="81" spans="2:2" x14ac:dyDescent="0.3">
      <c r="B81" s="4"/>
    </row>
    <row r="82" spans="2:2" x14ac:dyDescent="0.3">
      <c r="B82" s="4"/>
    </row>
    <row r="83" spans="2:2" x14ac:dyDescent="0.3">
      <c r="B83" s="3"/>
    </row>
    <row r="84" spans="2:2" x14ac:dyDescent="0.3">
      <c r="B84" s="4"/>
    </row>
    <row r="85" spans="2:2" x14ac:dyDescent="0.3">
      <c r="B85" s="4"/>
    </row>
    <row r="86" spans="2:2" x14ac:dyDescent="0.3">
      <c r="B86" s="4"/>
    </row>
    <row r="87" spans="2:2" x14ac:dyDescent="0.3">
      <c r="B87" s="3"/>
    </row>
    <row r="88" spans="2:2" x14ac:dyDescent="0.3">
      <c r="B88" s="4"/>
    </row>
    <row r="89" spans="2:2" x14ac:dyDescent="0.3">
      <c r="B89" s="4"/>
    </row>
    <row r="90" spans="2:2" x14ac:dyDescent="0.3">
      <c r="B90" s="4"/>
    </row>
    <row r="91" spans="2:2" x14ac:dyDescent="0.3">
      <c r="B91" s="3"/>
    </row>
    <row r="93" spans="2:2" x14ac:dyDescent="0.3">
      <c r="B93" s="3"/>
    </row>
    <row r="94" spans="2:2" x14ac:dyDescent="0.3">
      <c r="B94" s="4"/>
    </row>
    <row r="95" spans="2:2" x14ac:dyDescent="0.3">
      <c r="B95" s="4"/>
    </row>
    <row r="96" spans="2:2" x14ac:dyDescent="0.3">
      <c r="B96" s="1"/>
    </row>
    <row r="97" spans="2:2" x14ac:dyDescent="0.3">
      <c r="B97" s="5"/>
    </row>
    <row r="98" spans="2:2" x14ac:dyDescent="0.3">
      <c r="B98" s="6"/>
    </row>
    <row r="99" spans="2:2" x14ac:dyDescent="0.3">
      <c r="B99" s="6"/>
    </row>
    <row r="100" spans="2:2" x14ac:dyDescent="0.3">
      <c r="B100" s="5"/>
    </row>
    <row r="101" spans="2:2" x14ac:dyDescent="0.3">
      <c r="B101" s="6"/>
    </row>
    <row r="102" spans="2:2" x14ac:dyDescent="0.3">
      <c r="B102" s="6"/>
    </row>
    <row r="103" spans="2:2" x14ac:dyDescent="0.3">
      <c r="B103" s="6"/>
    </row>
    <row r="104" spans="2:2" x14ac:dyDescent="0.3">
      <c r="B104" s="5"/>
    </row>
    <row r="105" spans="2:2" x14ac:dyDescent="0.3">
      <c r="B105" s="6"/>
    </row>
    <row r="106" spans="2:2" x14ac:dyDescent="0.3">
      <c r="B106" s="6"/>
    </row>
    <row r="107" spans="2:2" x14ac:dyDescent="0.3">
      <c r="B107" s="6"/>
    </row>
    <row r="108" spans="2:2" x14ac:dyDescent="0.3">
      <c r="B108" s="5"/>
    </row>
    <row r="109" spans="2:2" x14ac:dyDescent="0.3">
      <c r="B109" s="6"/>
    </row>
    <row r="110" spans="2:2" x14ac:dyDescent="0.3">
      <c r="B110" s="6"/>
    </row>
    <row r="111" spans="2:2" x14ac:dyDescent="0.3">
      <c r="B111" s="6"/>
    </row>
    <row r="112" spans="2:2" x14ac:dyDescent="0.3">
      <c r="B112" s="5"/>
    </row>
    <row r="114" spans="2:2" x14ac:dyDescent="0.3">
      <c r="B114" s="3"/>
    </row>
    <row r="115" spans="2:2" x14ac:dyDescent="0.3">
      <c r="B115" s="4"/>
    </row>
    <row r="116" spans="2:2" x14ac:dyDescent="0.3">
      <c r="B116" s="4"/>
    </row>
    <row r="117" spans="2:2" x14ac:dyDescent="0.3">
      <c r="B117" s="1"/>
    </row>
    <row r="118" spans="2:2" x14ac:dyDescent="0.3">
      <c r="B118" s="5"/>
    </row>
    <row r="119" spans="2:2" x14ac:dyDescent="0.3">
      <c r="B119" s="6"/>
    </row>
    <row r="120" spans="2:2" x14ac:dyDescent="0.3">
      <c r="B120" s="6"/>
    </row>
    <row r="121" spans="2:2" x14ac:dyDescent="0.3">
      <c r="B121" s="5"/>
    </row>
    <row r="122" spans="2:2" x14ac:dyDescent="0.3">
      <c r="B122" s="6"/>
    </row>
    <row r="123" spans="2:2" x14ac:dyDescent="0.3">
      <c r="B123" s="6"/>
    </row>
    <row r="124" spans="2:2" x14ac:dyDescent="0.3">
      <c r="B124" s="6"/>
    </row>
    <row r="125" spans="2:2" x14ac:dyDescent="0.3">
      <c r="B125" s="5"/>
    </row>
    <row r="126" spans="2:2" x14ac:dyDescent="0.3">
      <c r="B126" s="6"/>
    </row>
    <row r="127" spans="2:2" x14ac:dyDescent="0.3">
      <c r="B127" s="6"/>
    </row>
    <row r="128" spans="2:2" x14ac:dyDescent="0.3">
      <c r="B128" s="6"/>
    </row>
    <row r="129" spans="2:2" x14ac:dyDescent="0.3">
      <c r="B129" s="5"/>
    </row>
    <row r="130" spans="2:2" x14ac:dyDescent="0.3">
      <c r="B130" s="6"/>
    </row>
    <row r="131" spans="2:2" x14ac:dyDescent="0.3">
      <c r="B131" s="6"/>
    </row>
    <row r="132" spans="2:2" x14ac:dyDescent="0.3">
      <c r="B132" s="6"/>
    </row>
    <row r="133" spans="2:2" x14ac:dyDescent="0.3">
      <c r="B133" s="5"/>
    </row>
    <row r="135" spans="2:2" x14ac:dyDescent="0.3">
      <c r="B135" s="3"/>
    </row>
    <row r="136" spans="2:2" x14ac:dyDescent="0.3">
      <c r="B136" s="4"/>
    </row>
    <row r="137" spans="2:2" x14ac:dyDescent="0.3">
      <c r="B137" s="4"/>
    </row>
    <row r="138" spans="2:2" x14ac:dyDescent="0.3">
      <c r="B138" s="1"/>
    </row>
    <row r="139" spans="2:2" x14ac:dyDescent="0.3">
      <c r="B139" s="3"/>
    </row>
    <row r="140" spans="2:2" x14ac:dyDescent="0.3">
      <c r="B140" s="4"/>
    </row>
    <row r="141" spans="2:2" x14ac:dyDescent="0.3">
      <c r="B141" s="4"/>
    </row>
    <row r="142" spans="2:2" x14ac:dyDescent="0.3">
      <c r="B142" s="3"/>
    </row>
    <row r="143" spans="2:2" x14ac:dyDescent="0.3">
      <c r="B143" s="4"/>
    </row>
    <row r="144" spans="2:2" x14ac:dyDescent="0.3">
      <c r="B144" s="4"/>
    </row>
    <row r="145" spans="2:2" x14ac:dyDescent="0.3">
      <c r="B145" s="4"/>
    </row>
    <row r="146" spans="2:2" x14ac:dyDescent="0.3">
      <c r="B146" s="3"/>
    </row>
    <row r="147" spans="2:2" x14ac:dyDescent="0.3">
      <c r="B147" s="4"/>
    </row>
    <row r="148" spans="2:2" x14ac:dyDescent="0.3">
      <c r="B148" s="4"/>
    </row>
    <row r="149" spans="2:2" x14ac:dyDescent="0.3">
      <c r="B149" s="4"/>
    </row>
    <row r="150" spans="2:2" x14ac:dyDescent="0.3">
      <c r="B150" s="3"/>
    </row>
    <row r="151" spans="2:2" x14ac:dyDescent="0.3">
      <c r="B151" s="4"/>
    </row>
    <row r="152" spans="2:2" x14ac:dyDescent="0.3">
      <c r="B152" s="4"/>
    </row>
    <row r="153" spans="2:2" x14ac:dyDescent="0.3">
      <c r="B153" s="4"/>
    </row>
    <row r="154" spans="2:2" x14ac:dyDescent="0.3">
      <c r="B154" s="3"/>
    </row>
    <row r="156" spans="2:2" x14ac:dyDescent="0.3">
      <c r="B156" s="5"/>
    </row>
    <row r="157" spans="2:2" x14ac:dyDescent="0.3">
      <c r="B157" s="6"/>
    </row>
    <row r="158" spans="2:2" x14ac:dyDescent="0.3">
      <c r="B158" s="6"/>
    </row>
    <row r="159" spans="2:2" x14ac:dyDescent="0.3">
      <c r="B159" s="6"/>
    </row>
    <row r="160" spans="2:2" x14ac:dyDescent="0.3">
      <c r="B160" s="5"/>
    </row>
    <row r="161" spans="2:2" x14ac:dyDescent="0.3">
      <c r="B161" s="6"/>
    </row>
    <row r="162" spans="2:2" x14ac:dyDescent="0.3">
      <c r="B162" s="6"/>
    </row>
    <row r="163" spans="2:2" x14ac:dyDescent="0.3">
      <c r="B163" s="5"/>
    </row>
    <row r="164" spans="2:2" x14ac:dyDescent="0.3">
      <c r="B164" s="6"/>
    </row>
    <row r="165" spans="2:2" x14ac:dyDescent="0.3">
      <c r="B165" s="6"/>
    </row>
    <row r="166" spans="2:2" x14ac:dyDescent="0.3">
      <c r="B166" s="6"/>
    </row>
    <row r="167" spans="2:2" x14ac:dyDescent="0.3">
      <c r="B167" s="5"/>
    </row>
    <row r="168" spans="2:2" x14ac:dyDescent="0.3">
      <c r="B168" s="6"/>
    </row>
    <row r="169" spans="2:2" x14ac:dyDescent="0.3">
      <c r="B169" s="6"/>
    </row>
    <row r="170" spans="2:2" x14ac:dyDescent="0.3">
      <c r="B170" s="6"/>
    </row>
    <row r="171" spans="2:2" x14ac:dyDescent="0.3">
      <c r="B171" s="5"/>
    </row>
    <row r="172" spans="2:2" x14ac:dyDescent="0.3">
      <c r="B172" s="6"/>
    </row>
    <row r="173" spans="2:2" x14ac:dyDescent="0.3">
      <c r="B173" s="6"/>
    </row>
    <row r="174" spans="2:2" x14ac:dyDescent="0.3">
      <c r="B174" s="6"/>
    </row>
    <row r="175" spans="2:2" x14ac:dyDescent="0.3">
      <c r="B175" s="5"/>
    </row>
    <row r="177" spans="2:2" x14ac:dyDescent="0.3">
      <c r="B177" s="5"/>
    </row>
    <row r="178" spans="2:2" x14ac:dyDescent="0.3">
      <c r="B178" s="6"/>
    </row>
    <row r="179" spans="2:2" x14ac:dyDescent="0.3">
      <c r="B179" s="6"/>
    </row>
    <row r="180" spans="2:2" x14ac:dyDescent="0.3">
      <c r="B180" s="6"/>
    </row>
    <row r="181" spans="2:2" x14ac:dyDescent="0.3">
      <c r="B181" s="5"/>
    </row>
    <row r="182" spans="2:2" x14ac:dyDescent="0.3">
      <c r="B182" s="6"/>
    </row>
    <row r="183" spans="2:2" x14ac:dyDescent="0.3">
      <c r="B183" s="6"/>
    </row>
    <row r="184" spans="2:2" x14ac:dyDescent="0.3">
      <c r="B184" s="5"/>
    </row>
    <row r="185" spans="2:2" x14ac:dyDescent="0.3">
      <c r="B185" s="6"/>
    </row>
    <row r="186" spans="2:2" x14ac:dyDescent="0.3">
      <c r="B186" s="6"/>
    </row>
    <row r="187" spans="2:2" x14ac:dyDescent="0.3">
      <c r="B187" s="6"/>
    </row>
    <row r="188" spans="2:2" x14ac:dyDescent="0.3">
      <c r="B188" s="5"/>
    </row>
    <row r="189" spans="2:2" x14ac:dyDescent="0.3">
      <c r="B189" s="6"/>
    </row>
    <row r="190" spans="2:2" x14ac:dyDescent="0.3">
      <c r="B190" s="1"/>
    </row>
    <row r="191" spans="2:2" x14ac:dyDescent="0.3">
      <c r="B191" s="4"/>
    </row>
    <row r="192" spans="2:2" x14ac:dyDescent="0.3">
      <c r="B192" s="3"/>
    </row>
    <row r="193" spans="2:2" x14ac:dyDescent="0.3">
      <c r="B193" s="4"/>
    </row>
    <row r="194" spans="2:2" x14ac:dyDescent="0.3">
      <c r="B194" s="4"/>
    </row>
    <row r="195" spans="2:2" x14ac:dyDescent="0.3">
      <c r="B195" s="4"/>
    </row>
    <row r="196" spans="2:2" x14ac:dyDescent="0.3">
      <c r="B196" s="3"/>
    </row>
    <row r="198" spans="2:2" x14ac:dyDescent="0.3">
      <c r="B198" s="3"/>
    </row>
    <row r="199" spans="2:2" x14ac:dyDescent="0.3">
      <c r="B199" s="4"/>
    </row>
    <row r="200" spans="2:2" x14ac:dyDescent="0.3">
      <c r="B200" s="4"/>
    </row>
    <row r="201" spans="2:2" x14ac:dyDescent="0.3">
      <c r="B201" s="1"/>
    </row>
    <row r="202" spans="2:2" x14ac:dyDescent="0.3">
      <c r="B202" s="5"/>
    </row>
    <row r="203" spans="2:2" x14ac:dyDescent="0.3">
      <c r="B203" s="6"/>
    </row>
    <row r="204" spans="2:2" x14ac:dyDescent="0.3">
      <c r="B204" s="6"/>
    </row>
    <row r="205" spans="2:2" x14ac:dyDescent="0.3">
      <c r="B205" s="5"/>
    </row>
    <row r="206" spans="2:2" x14ac:dyDescent="0.3">
      <c r="B206" s="6"/>
    </row>
    <row r="207" spans="2:2" x14ac:dyDescent="0.3">
      <c r="B207" s="6"/>
    </row>
    <row r="208" spans="2:2" x14ac:dyDescent="0.3">
      <c r="B208" s="6"/>
    </row>
    <row r="209" spans="2:2" x14ac:dyDescent="0.3">
      <c r="B209" s="5"/>
    </row>
    <row r="210" spans="2:2" x14ac:dyDescent="0.3">
      <c r="B210" s="6"/>
    </row>
    <row r="211" spans="2:2" x14ac:dyDescent="0.3">
      <c r="B211" s="6"/>
    </row>
    <row r="212" spans="2:2" x14ac:dyDescent="0.3">
      <c r="B212" s="6"/>
    </row>
    <row r="213" spans="2:2" x14ac:dyDescent="0.3">
      <c r="B213" s="5"/>
    </row>
    <row r="214" spans="2:2" x14ac:dyDescent="0.3">
      <c r="B214" s="6"/>
    </row>
    <row r="215" spans="2:2" x14ac:dyDescent="0.3">
      <c r="B215" s="6"/>
    </row>
    <row r="216" spans="2:2" x14ac:dyDescent="0.3">
      <c r="B216" s="6"/>
    </row>
    <row r="217" spans="2:2" x14ac:dyDescent="0.3">
      <c r="B217" s="5"/>
    </row>
    <row r="219" spans="2:2" x14ac:dyDescent="0.3">
      <c r="B219" s="3"/>
    </row>
    <row r="220" spans="2:2" x14ac:dyDescent="0.3">
      <c r="B220" s="4"/>
    </row>
    <row r="221" spans="2:2" x14ac:dyDescent="0.3">
      <c r="B221" s="2"/>
    </row>
    <row r="222" spans="2:2" x14ac:dyDescent="0.3">
      <c r="B222" s="1"/>
    </row>
    <row r="223" spans="2:2" x14ac:dyDescent="0.3">
      <c r="B223" s="5"/>
    </row>
    <row r="224" spans="2:2" x14ac:dyDescent="0.3">
      <c r="B224" s="6"/>
    </row>
    <row r="225" spans="2:2" x14ac:dyDescent="0.3">
      <c r="B225" s="6"/>
    </row>
    <row r="226" spans="2:2" x14ac:dyDescent="0.3">
      <c r="B226" s="5"/>
    </row>
    <row r="227" spans="2:2" x14ac:dyDescent="0.3">
      <c r="B227" s="6"/>
    </row>
    <row r="228" spans="2:2" x14ac:dyDescent="0.3">
      <c r="B228" s="6"/>
    </row>
    <row r="229" spans="2:2" x14ac:dyDescent="0.3">
      <c r="B229" s="6"/>
    </row>
    <row r="230" spans="2:2" x14ac:dyDescent="0.3">
      <c r="B230" s="5"/>
    </row>
    <row r="231" spans="2:2" x14ac:dyDescent="0.3">
      <c r="B231" s="6"/>
    </row>
    <row r="232" spans="2:2" x14ac:dyDescent="0.3">
      <c r="B232" s="6"/>
    </row>
    <row r="233" spans="2:2" x14ac:dyDescent="0.3">
      <c r="B233" s="6"/>
    </row>
    <row r="234" spans="2:2" x14ac:dyDescent="0.3">
      <c r="B234" s="5"/>
    </row>
    <row r="235" spans="2:2" x14ac:dyDescent="0.3">
      <c r="B235" s="6"/>
    </row>
    <row r="236" spans="2:2" x14ac:dyDescent="0.3">
      <c r="B236" s="6"/>
    </row>
    <row r="237" spans="2:2" x14ac:dyDescent="0.3">
      <c r="B237" s="6"/>
    </row>
    <row r="238" spans="2:2" x14ac:dyDescent="0.3">
      <c r="B238" s="5"/>
    </row>
    <row r="240" spans="2:2" x14ac:dyDescent="0.3">
      <c r="B240" s="7"/>
    </row>
    <row r="241" spans="2:2" x14ac:dyDescent="0.3">
      <c r="B241" s="8"/>
    </row>
    <row r="242" spans="2:2" x14ac:dyDescent="0.3">
      <c r="B242" s="6"/>
    </row>
    <row r="243" spans="2:2" x14ac:dyDescent="0.3">
      <c r="B243" s="6"/>
    </row>
    <row r="244" spans="2:2" x14ac:dyDescent="0.3">
      <c r="B244" s="7"/>
    </row>
    <row r="245" spans="2:2" x14ac:dyDescent="0.3">
      <c r="B245" s="8"/>
    </row>
    <row r="246" spans="2:2" x14ac:dyDescent="0.3">
      <c r="B246" s="6"/>
    </row>
    <row r="247" spans="2:2" x14ac:dyDescent="0.3">
      <c r="B247" s="7"/>
    </row>
    <row r="248" spans="2:2" x14ac:dyDescent="0.3">
      <c r="B248" s="8"/>
    </row>
    <row r="249" spans="2:2" x14ac:dyDescent="0.3">
      <c r="B249" s="6"/>
    </row>
    <row r="250" spans="2:2" x14ac:dyDescent="0.3">
      <c r="B250" s="6"/>
    </row>
    <row r="251" spans="2:2" x14ac:dyDescent="0.3">
      <c r="B251" s="7"/>
    </row>
    <row r="252" spans="2:2" x14ac:dyDescent="0.3">
      <c r="B252" s="8"/>
    </row>
    <row r="253" spans="2:2" x14ac:dyDescent="0.3">
      <c r="B253" s="6"/>
    </row>
    <row r="254" spans="2:2" x14ac:dyDescent="0.3">
      <c r="B254" s="6"/>
    </row>
    <row r="255" spans="2:2" x14ac:dyDescent="0.3">
      <c r="B255" s="7"/>
    </row>
    <row r="256" spans="2:2" x14ac:dyDescent="0.3">
      <c r="B256" s="8"/>
    </row>
    <row r="257" spans="2:2" x14ac:dyDescent="0.3">
      <c r="B257" s="6"/>
    </row>
    <row r="258" spans="2:2" x14ac:dyDescent="0.3">
      <c r="B258" s="6"/>
    </row>
    <row r="259" spans="2:2" x14ac:dyDescent="0.3">
      <c r="B259" s="7"/>
    </row>
  </sheetData>
  <sortState xmlns:xlrd2="http://schemas.microsoft.com/office/spreadsheetml/2017/richdata2" ref="G3:K39">
    <sortCondition descending="1" ref="K38:K39"/>
  </sortState>
  <mergeCells count="1">
    <mergeCell ref="B1:B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D3624B-853C-4B9F-A0AB-9A1A93B15E75}">
  <dimension ref="A3:D40"/>
  <sheetViews>
    <sheetView workbookViewId="0">
      <selection sqref="A1:D1048576"/>
    </sheetView>
  </sheetViews>
  <sheetFormatPr baseColWidth="10" defaultRowHeight="14.4" x14ac:dyDescent="0.3"/>
  <sheetData>
    <row r="3" spans="1:4" ht="41.4" x14ac:dyDescent="0.3">
      <c r="A3" s="13"/>
      <c r="B3" s="17" t="s">
        <v>37</v>
      </c>
      <c r="C3" s="10">
        <v>2024</v>
      </c>
      <c r="D3" s="10" t="s">
        <v>39</v>
      </c>
    </row>
    <row r="4" spans="1:4" ht="27.6" x14ac:dyDescent="0.3">
      <c r="A4" s="11" t="s">
        <v>22</v>
      </c>
      <c r="B4" s="18">
        <v>3290</v>
      </c>
      <c r="C4" s="12">
        <v>2498.1600000000003</v>
      </c>
      <c r="D4" s="20">
        <f t="shared" ref="D4:D37" si="0">C4/B4*1000</f>
        <v>759.31914893617022</v>
      </c>
    </row>
    <row r="5" spans="1:4" ht="41.4" x14ac:dyDescent="0.3">
      <c r="A5" s="11" t="s">
        <v>3</v>
      </c>
      <c r="B5" s="18">
        <v>6573</v>
      </c>
      <c r="C5" s="12">
        <v>4708.0999999999995</v>
      </c>
      <c r="D5" s="20">
        <f t="shared" si="0"/>
        <v>716.27871595922704</v>
      </c>
    </row>
    <row r="6" spans="1:4" ht="27.6" x14ac:dyDescent="0.3">
      <c r="A6" s="11" t="s">
        <v>15</v>
      </c>
      <c r="B6" s="18">
        <v>17062</v>
      </c>
      <c r="C6" s="12">
        <v>10921.490000000002</v>
      </c>
      <c r="D6" s="20">
        <f t="shared" si="0"/>
        <v>640.1060836947604</v>
      </c>
    </row>
    <row r="7" spans="1:4" ht="27.6" x14ac:dyDescent="0.3">
      <c r="A7" s="11" t="s">
        <v>4</v>
      </c>
      <c r="B7" s="18">
        <v>7647</v>
      </c>
      <c r="C7" s="12">
        <v>4829.4799999999996</v>
      </c>
      <c r="D7" s="20">
        <f t="shared" si="0"/>
        <v>631.55224270955921</v>
      </c>
    </row>
    <row r="8" spans="1:4" ht="41.4" x14ac:dyDescent="0.3">
      <c r="A8" s="11" t="s">
        <v>25</v>
      </c>
      <c r="B8" s="18">
        <v>1517</v>
      </c>
      <c r="C8" s="12">
        <v>829.93999999999994</v>
      </c>
      <c r="D8" s="20">
        <f t="shared" si="0"/>
        <v>547.09294660514172</v>
      </c>
    </row>
    <row r="9" spans="1:4" ht="27.6" x14ac:dyDescent="0.3">
      <c r="A9" s="11" t="s">
        <v>10</v>
      </c>
      <c r="B9" s="18">
        <v>17176</v>
      </c>
      <c r="C9" s="12">
        <v>8863.8799999999992</v>
      </c>
      <c r="D9" s="20">
        <f t="shared" si="0"/>
        <v>516.06194690265488</v>
      </c>
    </row>
    <row r="10" spans="1:4" ht="41.4" x14ac:dyDescent="0.3">
      <c r="A10" s="11" t="s">
        <v>29</v>
      </c>
      <c r="B10" s="18">
        <v>4568</v>
      </c>
      <c r="C10" s="12">
        <v>2163.2399999999998</v>
      </c>
      <c r="D10" s="20">
        <f t="shared" si="0"/>
        <v>473.5639229422066</v>
      </c>
    </row>
    <row r="11" spans="1:4" ht="41.4" x14ac:dyDescent="0.3">
      <c r="A11" s="11" t="s">
        <v>20</v>
      </c>
      <c r="B11" s="18">
        <v>7139</v>
      </c>
      <c r="C11" s="12">
        <v>3309.2700000000004</v>
      </c>
      <c r="D11" s="20">
        <f t="shared" si="0"/>
        <v>463.54811598263069</v>
      </c>
    </row>
    <row r="12" spans="1:4" ht="41.4" x14ac:dyDescent="0.3">
      <c r="A12" s="11" t="s">
        <v>34</v>
      </c>
      <c r="B12" s="18">
        <v>18735</v>
      </c>
      <c r="C12" s="12">
        <v>8662.3799999999992</v>
      </c>
      <c r="D12" s="20">
        <f t="shared" si="0"/>
        <v>462.36349079263408</v>
      </c>
    </row>
    <row r="13" spans="1:4" ht="41.4" x14ac:dyDescent="0.3">
      <c r="A13" s="11" t="s">
        <v>19</v>
      </c>
      <c r="B13" s="18">
        <v>9550</v>
      </c>
      <c r="C13" s="12">
        <v>4319.9399999999996</v>
      </c>
      <c r="D13" s="20">
        <f t="shared" si="0"/>
        <v>452.34973821989524</v>
      </c>
    </row>
    <row r="14" spans="1:4" ht="27.6" x14ac:dyDescent="0.3">
      <c r="A14" s="11" t="s">
        <v>6</v>
      </c>
      <c r="B14" s="18">
        <v>7547</v>
      </c>
      <c r="C14" s="12">
        <v>3306.9000000000005</v>
      </c>
      <c r="D14" s="20">
        <f t="shared" si="0"/>
        <v>438.17410891745072</v>
      </c>
    </row>
    <row r="15" spans="1:4" ht="27.6" x14ac:dyDescent="0.3">
      <c r="A15" s="11" t="s">
        <v>2</v>
      </c>
      <c r="B15" s="18">
        <v>15543</v>
      </c>
      <c r="C15" s="12">
        <v>6569.59</v>
      </c>
      <c r="D15" s="20">
        <f t="shared" si="0"/>
        <v>422.67194235347108</v>
      </c>
    </row>
    <row r="16" spans="1:4" x14ac:dyDescent="0.3">
      <c r="A16" s="11" t="s">
        <v>1</v>
      </c>
      <c r="B16" s="18">
        <v>21167</v>
      </c>
      <c r="C16" s="12">
        <v>8742.58</v>
      </c>
      <c r="D16" s="20">
        <f t="shared" si="0"/>
        <v>413.02877120045355</v>
      </c>
    </row>
    <row r="17" spans="1:4" ht="41.4" x14ac:dyDescent="0.3">
      <c r="A17" s="11" t="s">
        <v>12</v>
      </c>
      <c r="B17" s="18">
        <v>7379</v>
      </c>
      <c r="C17" s="12">
        <v>3044.98</v>
      </c>
      <c r="D17" s="20">
        <f t="shared" si="0"/>
        <v>412.65483127795096</v>
      </c>
    </row>
    <row r="18" spans="1:4" ht="41.4" x14ac:dyDescent="0.3">
      <c r="A18" s="11" t="s">
        <v>14</v>
      </c>
      <c r="B18" s="18">
        <v>6904</v>
      </c>
      <c r="C18" s="12">
        <v>2837.0399999999995</v>
      </c>
      <c r="D18" s="20">
        <f t="shared" si="0"/>
        <v>410.92699884125136</v>
      </c>
    </row>
    <row r="19" spans="1:4" ht="27.6" x14ac:dyDescent="0.3">
      <c r="A19" s="11" t="s">
        <v>18</v>
      </c>
      <c r="B19" s="18">
        <v>4731</v>
      </c>
      <c r="C19" s="12">
        <v>1943.24</v>
      </c>
      <c r="D19" s="20">
        <f t="shared" si="0"/>
        <v>410.74614246459521</v>
      </c>
    </row>
    <row r="20" spans="1:4" ht="41.4" x14ac:dyDescent="0.3">
      <c r="A20" s="11" t="s">
        <v>16</v>
      </c>
      <c r="B20" s="18">
        <v>9178</v>
      </c>
      <c r="C20" s="12">
        <v>3768.3999999999996</v>
      </c>
      <c r="D20" s="20">
        <f t="shared" si="0"/>
        <v>410.59054260187401</v>
      </c>
    </row>
    <row r="21" spans="1:4" ht="27.6" x14ac:dyDescent="0.3">
      <c r="A21" s="11" t="s">
        <v>27</v>
      </c>
      <c r="B21" s="18">
        <v>25316</v>
      </c>
      <c r="C21" s="12">
        <v>9881.9200000000019</v>
      </c>
      <c r="D21" s="20">
        <f t="shared" si="0"/>
        <v>390.34286617159114</v>
      </c>
    </row>
    <row r="22" spans="1:4" ht="41.4" x14ac:dyDescent="0.3">
      <c r="A22" s="11" t="s">
        <v>23</v>
      </c>
      <c r="B22" s="18">
        <v>13762</v>
      </c>
      <c r="C22" s="12">
        <v>5275.4</v>
      </c>
      <c r="D22" s="20">
        <f t="shared" si="0"/>
        <v>383.33091120476672</v>
      </c>
    </row>
    <row r="23" spans="1:4" ht="27.6" x14ac:dyDescent="0.3">
      <c r="A23" s="11" t="s">
        <v>11</v>
      </c>
      <c r="B23" s="18">
        <v>10052</v>
      </c>
      <c r="C23" s="12">
        <v>3851</v>
      </c>
      <c r="D23" s="20">
        <f t="shared" si="0"/>
        <v>383.1078392359729</v>
      </c>
    </row>
    <row r="24" spans="1:4" ht="27.6" x14ac:dyDescent="0.3">
      <c r="A24" s="11" t="s">
        <v>26</v>
      </c>
      <c r="B24" s="18">
        <v>9441</v>
      </c>
      <c r="C24" s="12">
        <v>3516.7999999999997</v>
      </c>
      <c r="D24" s="20">
        <f t="shared" si="0"/>
        <v>372.50291282703103</v>
      </c>
    </row>
    <row r="25" spans="1:4" ht="27.6" x14ac:dyDescent="0.3">
      <c r="A25" s="11" t="s">
        <v>21</v>
      </c>
      <c r="B25" s="18">
        <v>14586</v>
      </c>
      <c r="C25" s="12">
        <v>5377.3799999999992</v>
      </c>
      <c r="D25" s="20">
        <f t="shared" si="0"/>
        <v>368.66721513780334</v>
      </c>
    </row>
    <row r="26" spans="1:4" ht="27.6" x14ac:dyDescent="0.3">
      <c r="A26" s="11" t="s">
        <v>7</v>
      </c>
      <c r="B26" s="18">
        <v>66698</v>
      </c>
      <c r="C26" s="12">
        <v>23272.080000000002</v>
      </c>
      <c r="D26" s="20">
        <f t="shared" si="0"/>
        <v>348.91720891181149</v>
      </c>
    </row>
    <row r="27" spans="1:4" ht="27.6" x14ac:dyDescent="0.3">
      <c r="A27" s="11" t="s">
        <v>13</v>
      </c>
      <c r="B27" s="18">
        <v>36184</v>
      </c>
      <c r="C27" s="12">
        <v>12453.34</v>
      </c>
      <c r="D27" s="20">
        <f t="shared" si="0"/>
        <v>344.16703515365907</v>
      </c>
    </row>
    <row r="28" spans="1:4" ht="27.6" x14ac:dyDescent="0.3">
      <c r="A28" s="11" t="s">
        <v>0</v>
      </c>
      <c r="B28" s="18">
        <v>121373</v>
      </c>
      <c r="C28" s="12">
        <v>40228.71</v>
      </c>
      <c r="D28" s="20">
        <f t="shared" si="0"/>
        <v>331.44694454285548</v>
      </c>
    </row>
    <row r="29" spans="1:4" ht="41.4" x14ac:dyDescent="0.3">
      <c r="A29" s="11" t="s">
        <v>24</v>
      </c>
      <c r="B29" s="18">
        <v>94969</v>
      </c>
      <c r="C29" s="12">
        <v>29799.94</v>
      </c>
      <c r="D29" s="20">
        <f t="shared" si="0"/>
        <v>313.78597226463376</v>
      </c>
    </row>
    <row r="30" spans="1:4" ht="41.4" x14ac:dyDescent="0.3">
      <c r="A30" s="11" t="s">
        <v>8</v>
      </c>
      <c r="B30" s="18">
        <v>57029</v>
      </c>
      <c r="C30" s="12">
        <v>17858.919999999998</v>
      </c>
      <c r="D30" s="20">
        <f t="shared" si="0"/>
        <v>313.15506145995892</v>
      </c>
    </row>
    <row r="31" spans="1:4" ht="27.6" x14ac:dyDescent="0.3">
      <c r="A31" s="11" t="s">
        <v>9</v>
      </c>
      <c r="B31" s="18">
        <v>8547</v>
      </c>
      <c r="C31" s="12">
        <v>2631.7800000000007</v>
      </c>
      <c r="D31" s="20">
        <f t="shared" si="0"/>
        <v>307.91856791856799</v>
      </c>
    </row>
    <row r="32" spans="1:4" x14ac:dyDescent="0.3">
      <c r="A32" s="11" t="s">
        <v>5</v>
      </c>
      <c r="B32" s="18">
        <v>7759</v>
      </c>
      <c r="C32" s="12">
        <v>2317.2000000000003</v>
      </c>
      <c r="D32" s="20">
        <f t="shared" si="0"/>
        <v>298.64673282639518</v>
      </c>
    </row>
    <row r="33" spans="1:4" ht="27.6" x14ac:dyDescent="0.3">
      <c r="A33" s="11" t="s">
        <v>28</v>
      </c>
      <c r="B33" s="18">
        <v>52932</v>
      </c>
      <c r="C33" s="12">
        <v>15476.049999999997</v>
      </c>
      <c r="D33" s="20">
        <f t="shared" si="0"/>
        <v>292.37606740723942</v>
      </c>
    </row>
    <row r="34" spans="1:4" ht="41.4" x14ac:dyDescent="0.3">
      <c r="A34" s="11" t="s">
        <v>35</v>
      </c>
      <c r="B34" s="18">
        <v>5026</v>
      </c>
      <c r="C34" s="12">
        <v>475.44</v>
      </c>
      <c r="D34" s="20">
        <f t="shared" si="0"/>
        <v>94.596100278551532</v>
      </c>
    </row>
    <row r="35" spans="1:4" ht="27.6" x14ac:dyDescent="0.3">
      <c r="A35" s="11" t="s">
        <v>30</v>
      </c>
      <c r="B35" s="18">
        <v>2559</v>
      </c>
      <c r="C35" s="12">
        <v>218.62</v>
      </c>
      <c r="D35" s="20">
        <f t="shared" si="0"/>
        <v>85.431809300508021</v>
      </c>
    </row>
    <row r="36" spans="1:4" ht="27.6" x14ac:dyDescent="0.3">
      <c r="A36" s="11" t="s">
        <v>17</v>
      </c>
      <c r="B36" s="18">
        <v>2922</v>
      </c>
      <c r="C36" s="12">
        <v>137.32000000000002</v>
      </c>
      <c r="D36" s="20">
        <f t="shared" si="0"/>
        <v>46.99520876112252</v>
      </c>
    </row>
    <row r="37" spans="1:4" ht="41.4" x14ac:dyDescent="0.3">
      <c r="A37" s="11" t="s">
        <v>36</v>
      </c>
      <c r="B37" s="18">
        <v>4533</v>
      </c>
      <c r="C37" s="12">
        <v>4.42</v>
      </c>
      <c r="D37" s="20">
        <f t="shared" si="0"/>
        <v>0.97507169644826819</v>
      </c>
    </row>
    <row r="38" spans="1:4" ht="55.2" x14ac:dyDescent="0.3">
      <c r="A38" s="11" t="s">
        <v>31</v>
      </c>
      <c r="B38" s="18"/>
      <c r="C38" s="12">
        <v>4282.76</v>
      </c>
      <c r="D38" s="20"/>
    </row>
    <row r="39" spans="1:4" ht="69" x14ac:dyDescent="0.3">
      <c r="A39" s="11" t="s">
        <v>32</v>
      </c>
      <c r="B39" s="18"/>
      <c r="C39" s="12">
        <v>14996.060000000005</v>
      </c>
      <c r="D39" s="20"/>
    </row>
    <row r="40" spans="1:4" ht="27.6" x14ac:dyDescent="0.3">
      <c r="A40" s="14" t="s">
        <v>33</v>
      </c>
      <c r="B40" s="18">
        <f>SUM(B4:B39)</f>
        <v>699394</v>
      </c>
      <c r="C40" s="12">
        <f>SUM(C4:C39)</f>
        <v>273373.75</v>
      </c>
      <c r="D40" s="20"/>
    </row>
  </sheetData>
  <sortState xmlns:xlrd2="http://schemas.microsoft.com/office/spreadsheetml/2017/richdata2" ref="A4:D40">
    <sortCondition descending="1" ref="D4:D40"/>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COMPARATIVA DATOS POR HABITANTE</vt:lpstr>
      <vt:lpstr>Ranking de mayor a menor</vt:lpstr>
      <vt:lpstr>Hoja2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Susana del val</dc:creator>
  <cp:lastModifiedBy>Gabriela Pagella</cp:lastModifiedBy>
  <dcterms:created xsi:type="dcterms:W3CDTF">2025-11-04T11:41:48Z</dcterms:created>
  <dcterms:modified xsi:type="dcterms:W3CDTF">2025-12-03T08:35:35Z</dcterms:modified>
</cp:coreProperties>
</file>